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Приложение 4" sheetId="1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J85" i="1"/>
  <c r="J63"/>
  <c r="J62"/>
  <c r="J15"/>
  <c r="J16"/>
  <c r="J17"/>
  <c r="J14"/>
  <c r="F83"/>
  <c r="F82"/>
  <c r="F81"/>
  <c r="F80"/>
  <c r="F79"/>
  <c r="F78"/>
  <c r="F77"/>
  <c r="F76"/>
  <c r="F75"/>
  <c r="F74"/>
  <c r="F73"/>
  <c r="F72"/>
  <c r="E70"/>
  <c r="D70"/>
  <c r="F69"/>
  <c r="F68"/>
  <c r="F67"/>
  <c r="F66"/>
  <c r="E64"/>
  <c r="E84" s="1"/>
  <c r="D64"/>
  <c r="F99"/>
  <c r="F98"/>
  <c r="F97"/>
  <c r="F96"/>
  <c r="F95"/>
  <c r="F94"/>
  <c r="F93"/>
  <c r="F92"/>
  <c r="F91"/>
  <c r="F90"/>
  <c r="F89"/>
  <c r="F88"/>
  <c r="E86"/>
  <c r="D86"/>
  <c r="F59"/>
  <c r="F58"/>
  <c r="F57"/>
  <c r="F56"/>
  <c r="F55"/>
  <c r="F54"/>
  <c r="F53"/>
  <c r="F52"/>
  <c r="F51"/>
  <c r="F50"/>
  <c r="F49"/>
  <c r="F48"/>
  <c r="E46"/>
  <c r="F34"/>
  <c r="F35"/>
  <c r="F36"/>
  <c r="F37"/>
  <c r="F38"/>
  <c r="F39"/>
  <c r="F41"/>
  <c r="F42"/>
  <c r="F43"/>
  <c r="F44"/>
  <c r="F45"/>
  <c r="D46"/>
  <c r="F40"/>
  <c r="F31"/>
  <c r="F30"/>
  <c r="F29"/>
  <c r="F28"/>
  <c r="F27"/>
  <c r="F26"/>
  <c r="F25"/>
  <c r="F24"/>
  <c r="F23"/>
  <c r="F22"/>
  <c r="F21"/>
  <c r="F20"/>
  <c r="E32"/>
  <c r="D32"/>
  <c r="E18"/>
  <c r="D18"/>
  <c r="E101"/>
  <c r="D101"/>
  <c r="F101"/>
  <c r="F100"/>
  <c r="F86"/>
  <c r="E61"/>
  <c r="D61"/>
  <c r="F60"/>
  <c r="F46"/>
  <c r="F32"/>
  <c r="E102" l="1"/>
  <c r="C123" s="1"/>
  <c r="F64"/>
  <c r="D84"/>
  <c r="F84" s="1"/>
  <c r="D102"/>
  <c r="B123" s="1"/>
  <c r="D123" s="1"/>
  <c r="F70"/>
  <c r="F102"/>
  <c r="F61"/>
  <c r="F18"/>
</calcChain>
</file>

<file path=xl/sharedStrings.xml><?xml version="1.0" encoding="utf-8"?>
<sst xmlns="http://schemas.openxmlformats.org/spreadsheetml/2006/main" count="158" uniqueCount="82">
  <si>
    <t>Наименование цели, задачи, мероприятия</t>
  </si>
  <si>
    <t>Срок реализации</t>
  </si>
  <si>
    <t>Объем финансирования</t>
  </si>
  <si>
    <t>План 2010 г.</t>
  </si>
  <si>
    <t>Факт на 01.01.2011 г.</t>
  </si>
  <si>
    <t>Показатель реализации цели, мероприятия (целевые индикаторы)</t>
  </si>
  <si>
    <t>Наименование (ед. изм.)</t>
  </si>
  <si>
    <t>Причины отклонения и факторы, негативно влияющие на реализацию ВЦП</t>
  </si>
  <si>
    <t>Гр.1</t>
  </si>
  <si>
    <t>Гр.2</t>
  </si>
  <si>
    <t>Гр.3</t>
  </si>
  <si>
    <t>Гр.4</t>
  </si>
  <si>
    <t>Гр.5</t>
  </si>
  <si>
    <t>Гр.6</t>
  </si>
  <si>
    <t>Гр.7</t>
  </si>
  <si>
    <t>Гр.8</t>
  </si>
  <si>
    <t>Гр.9</t>
  </si>
  <si>
    <t>Гр.10</t>
  </si>
  <si>
    <t>Цель:  Повышение  роли  физической                                             культуры и спорта в формировании  здорового образа  жизни населения Липецкой области</t>
  </si>
  <si>
    <t>2010 - 2012 гг.</t>
  </si>
  <si>
    <t>Удельный веса населения Липецкой области, систематически занимающегося физической  культурой и спортом (%)</t>
  </si>
  <si>
    <t xml:space="preserve">Количества завоеванных медалей Липецкими спортсменами (ШВСМ) на всероссийских спортивных соревнованиях </t>
  </si>
  <si>
    <t xml:space="preserve">Количества завоеванных медалей Липецкими спортсменами (ШВСМ) на международных спортивных соревнованиях </t>
  </si>
  <si>
    <t>1.1. Формирование единой информационной системы физического здоровья населения, разработка системы разнообразных мониторингов для исследования параметров, характеризующих состояние здоровья населения и их способность к занятиям массовым спортом, апробация современных физкультурно-спортивных технологий с различным возрастно-половым контингентом населения области.</t>
  </si>
  <si>
    <t>Пропускная способность спортсооружений  (тыс. чел. в год)</t>
  </si>
  <si>
    <t>1.2 Организация и проведение физкультурно – массовых мероприятий, направленных на оздоровление населения, популяризацию и развитие физкультурно – массового движения на территории Липецкой области</t>
  </si>
  <si>
    <t>1.3. Проведение единой государственной политики в области физической культуры, спорта и туризма, формирование инфраструктуры,  организация физической культуры, спорта и туризма области, пропаганда и распространение знаний о физической культуре, спорта и туризме и здоровом образе жизни.</t>
  </si>
  <si>
    <t>ИТОГО по задаче:</t>
  </si>
  <si>
    <t xml:space="preserve">Задача 3. Создание оптимальных условий для развития спорта высших достижений </t>
  </si>
  <si>
    <t>Количество спортсменов ШВСМ – членов сборных команд России по видам спорта (чел.)</t>
  </si>
  <si>
    <t>1.4. Выделение субсидии муниципальным образованиям на строительство и оборудование комплексных спортивных площадок , на проведение физкультурно-оздоровительных и спортивных мероприятий</t>
  </si>
  <si>
    <t>Задача 2. Развитие детско – юношеского спорта в системе учреждений дополнительного образования спортивной направленности</t>
  </si>
  <si>
    <t>Задача 1. Развитие массового спорта физкультурно – оздоровительного движения среди всех возрастных групп и категорий населения</t>
  </si>
  <si>
    <t>Количество проведенных мероприятий</t>
  </si>
  <si>
    <t>2.1. Проведение учебно -  тренировочных сборов и участие во всероссийских и международных соревнованиях воспитанников учреждений дополнительного образования спортивной направленности</t>
  </si>
  <si>
    <t>2.2. Обеспечение деятельности учреждений дополнительного образования спортивной направленности</t>
  </si>
  <si>
    <t>3.2. Выплата областных стипендий и премий</t>
  </si>
  <si>
    <t>3.1. Обеспечение спортсменов на учебно – тренировочных сборах, осуществление мер по оздоровлению спортивного резерва, выступления на крупнейших турнирах, в том числе, на чемпионатах мира, Европы, российских и международных соревнованиях</t>
  </si>
  <si>
    <t xml:space="preserve">Отчет о выполнении ведомственной целевой программы </t>
  </si>
  <si>
    <t>"Развитие физической культуры и спорта в Липецкой области на 2010 - 2012 годы" за 2010 год</t>
  </si>
  <si>
    <t>Утверждаю</t>
  </si>
  <si>
    <t>начальник управления</t>
  </si>
  <si>
    <t>физической культуры, спорта</t>
  </si>
  <si>
    <t>и туризма Липецкой области</t>
  </si>
  <si>
    <t>______________________ В.В. Дементьев</t>
  </si>
  <si>
    <t>Отклонение %</t>
  </si>
  <si>
    <t>Процент занимающихся детей в возрасте 6- 15 лет в учреждениях дополнительного образования спортивной направленности, %</t>
  </si>
  <si>
    <t>где:</t>
  </si>
  <si>
    <t>Оценка экономической эффективности Программы рассчитывалась по итогам отчетного года по следующей формуле:</t>
  </si>
  <si>
    <r>
      <t xml:space="preserve">Экономическая эффективность признается достигнутой при условии, что значение  </t>
    </r>
    <r>
      <rPr>
        <b/>
        <i/>
        <sz val="14"/>
        <color theme="1"/>
        <rFont val="Times New Roman"/>
        <family val="1"/>
        <charset val="204"/>
      </rPr>
      <t>Э</t>
    </r>
    <r>
      <rPr>
        <b/>
        <i/>
        <sz val="10"/>
        <color theme="1"/>
        <rFont val="Times New Roman"/>
        <family val="1"/>
        <charset val="204"/>
      </rPr>
      <t>эк</t>
    </r>
    <r>
      <rPr>
        <sz val="10"/>
        <color theme="1"/>
        <rFont val="Times New Roman"/>
        <family val="1"/>
        <charset val="204"/>
      </rPr>
      <t xml:space="preserve"> больше или равно 1.</t>
    </r>
  </si>
  <si>
    <t>Показатели экономической эффективности ВЦП:</t>
  </si>
  <si>
    <t>Код экономической классификации</t>
  </si>
  <si>
    <t>Гр.11</t>
  </si>
  <si>
    <t>Показатели общественной эффективности ВЦП:</t>
  </si>
  <si>
    <t>ИТОГО по программе:</t>
  </si>
  <si>
    <t>Всего:</t>
  </si>
  <si>
    <t>в том числе:</t>
  </si>
  <si>
    <t>211 Заработная плата</t>
  </si>
  <si>
    <t>212 Прочие выплаты</t>
  </si>
  <si>
    <t>213 Начисление на выплаты по оплате труда</t>
  </si>
  <si>
    <t>221 Услуги связи</t>
  </si>
  <si>
    <t>226    Прочие работы, услуги</t>
  </si>
  <si>
    <t>222 Транспортные услуги</t>
  </si>
  <si>
    <t>223 Комунальные услуги</t>
  </si>
  <si>
    <t>224 Арендная плата за пользование имуществом</t>
  </si>
  <si>
    <t>225 Работы, услуги по содержанию имущества</t>
  </si>
  <si>
    <t>290 Прочие расходы</t>
  </si>
  <si>
    <t>310 Увеличение стоимости основных средств</t>
  </si>
  <si>
    <t>340 Увеличение стоимости материальных запасов</t>
  </si>
  <si>
    <t>251 Перечисления другим бюджетам бюджетной системы РФ</t>
  </si>
  <si>
    <t>План   2010 г.</t>
  </si>
  <si>
    <r>
      <rPr>
        <b/>
        <i/>
        <sz val="14"/>
        <color theme="1"/>
        <rFont val="Times New Roman"/>
        <family val="1"/>
        <charset val="204"/>
      </rPr>
      <t>Э</t>
    </r>
    <r>
      <rPr>
        <b/>
        <i/>
        <sz val="10"/>
        <color theme="1"/>
        <rFont val="Times New Roman"/>
        <family val="1"/>
        <charset val="204"/>
      </rPr>
      <t xml:space="preserve">эк = </t>
    </r>
  </si>
  <si>
    <t>Общественная эффективность выражается в снижении количества проявлений асоциальных форм поведения (алкоголизма, наркомании), в том числе в молодежной среде, путем формирования спортивного стиля жизни населения.</t>
  </si>
  <si>
    <t>Выполнение программных мероприятий способствовало позитивным изменениям в состоянии здоровья детей, подростков и молодежи, повышению уровня физической подготовленности всего населения, продлению активного творческого долголетия людей старшего возраста.</t>
  </si>
  <si>
    <t>Проведение спортивно-массовых мероприятий и активная пропаганда физической культуры и спорта, здорового и спортивного стиля жизни позволили привлечь большее число жителей, в том числе лиц с ограниченными возможностями здоровья, к регулярной спортивно-оздоровительной деятельности.</t>
  </si>
  <si>
    <t xml:space="preserve">За отчетный год наблюдается положительная динамика роста числа занимающихся всеми формами физической культуры и спорта.
Анализ основных показателей развития отрасли показывает, что:
 - отмечается постоянный рост числа населения, систематически занимающихся физической культурой и спортом ;
- увеличивается число проводимых соревнований ;
- при общем снижении числа учащихся отмечается рост численности учащейся молодежи, занимающейся в учреждениях дополнительного образования спортивной направленности.
Создание благоприятных условий для тренировок высококвалифицированных и юных спортсменов обеспечели рост их мастерства, способствовали сохранению на плановом уровне количества завоеванных ими наград на международных и российских соревнованиях, а также предстваительства липецких спортсменов в национальных сборных командах по различным видам спорта. Реализация мер, направленных на совершенствование подготовки спортивного резерва и спорсменов высшей квалификации, укрепила авторитет области и инициировала желание юных липчан заниматься физической культурой и спортом. </t>
  </si>
  <si>
    <t>"14" февраля  2011 год</t>
  </si>
  <si>
    <r>
      <rPr>
        <i/>
        <sz val="14"/>
        <rFont val="Times New Roman"/>
        <family val="1"/>
        <charset val="204"/>
      </rPr>
      <t>Э</t>
    </r>
    <r>
      <rPr>
        <i/>
        <sz val="10"/>
        <rFont val="Times New Roman"/>
        <family val="1"/>
        <charset val="204"/>
      </rPr>
      <t>эк</t>
    </r>
    <r>
      <rPr>
        <sz val="10"/>
        <rFont val="Times New Roman"/>
        <family val="1"/>
        <charset val="204"/>
      </rPr>
      <t xml:space="preserve"> - оценка экономической эффективности расходования бюджетных средств;</t>
    </r>
  </si>
  <si>
    <r>
      <rPr>
        <i/>
        <sz val="14"/>
        <rFont val="Times New Roman"/>
        <family val="1"/>
        <charset val="204"/>
      </rPr>
      <t>ОФ</t>
    </r>
    <r>
      <rPr>
        <i/>
        <sz val="10"/>
        <rFont val="Times New Roman"/>
        <family val="1"/>
        <charset val="204"/>
      </rPr>
      <t>пл</t>
    </r>
    <r>
      <rPr>
        <sz val="10"/>
        <rFont val="Times New Roman"/>
        <family val="1"/>
        <charset val="204"/>
      </rPr>
      <t xml:space="preserve"> - объем финансирования, предусмотренного законом Липецкой области на соответствующий финансовый год на реализацию Программы;</t>
    </r>
  </si>
  <si>
    <r>
      <rPr>
        <i/>
        <sz val="14"/>
        <rFont val="Times New Roman"/>
        <family val="1"/>
        <charset val="204"/>
      </rPr>
      <t>ОФ</t>
    </r>
    <r>
      <rPr>
        <i/>
        <sz val="10"/>
        <rFont val="Times New Roman"/>
        <family val="1"/>
        <charset val="204"/>
      </rPr>
      <t>ф</t>
    </r>
    <r>
      <rPr>
        <sz val="10"/>
        <rFont val="Times New Roman"/>
        <family val="1"/>
        <charset val="204"/>
      </rPr>
      <t xml:space="preserve"> - фактический объем финансирования на  реализацию Программы за год;</t>
    </r>
  </si>
  <si>
    <r>
      <rPr>
        <i/>
        <sz val="14"/>
        <rFont val="Times New Roman"/>
        <family val="1"/>
        <charset val="204"/>
      </rPr>
      <t>КЗ</t>
    </r>
    <r>
      <rPr>
        <i/>
        <sz val="10"/>
        <rFont val="Times New Roman"/>
        <family val="1"/>
        <charset val="204"/>
      </rPr>
      <t>пл</t>
    </r>
    <r>
      <rPr>
        <sz val="10"/>
        <rFont val="Times New Roman"/>
        <family val="1"/>
        <charset val="204"/>
      </rPr>
      <t xml:space="preserve"> - количество занимающихся физической культурой и спортом, в соответствии с плановыми целевыми индикаторами реализации Программы  на год;</t>
    </r>
  </si>
  <si>
    <r>
      <rPr>
        <i/>
        <sz val="14"/>
        <rFont val="Times New Roman"/>
        <family val="1"/>
        <charset val="204"/>
      </rPr>
      <t>КЗ</t>
    </r>
    <r>
      <rPr>
        <i/>
        <sz val="10"/>
        <rFont val="Times New Roman"/>
        <family val="1"/>
        <charset val="204"/>
      </rPr>
      <t xml:space="preserve">ф </t>
    </r>
    <r>
      <rPr>
        <sz val="10"/>
        <rFont val="Times New Roman"/>
        <family val="1"/>
        <charset val="204"/>
      </rPr>
      <t>- фактическое количество занимающихся физической культурой и спортом за соответствующий финансовый год.</t>
    </r>
  </si>
</sst>
</file>

<file path=xl/styles.xml><?xml version="1.0" encoding="utf-8"?>
<styleSheet xmlns="http://schemas.openxmlformats.org/spreadsheetml/2006/main">
  <numFmts count="3">
    <numFmt numFmtId="164" formatCode="#,##0.0_р_."/>
    <numFmt numFmtId="165" formatCode="0.0%"/>
    <numFmt numFmtId="166" formatCode="#,##0.00_р_."/>
  </numFmts>
  <fonts count="13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u/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4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164" fontId="7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left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8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right" vertical="center"/>
    </xf>
    <xf numFmtId="166" fontId="1" fillId="0" borderId="0" xfId="0" applyNumberFormat="1" applyFont="1" applyAlignment="1">
      <alignment horizontal="left" vertical="center"/>
    </xf>
    <xf numFmtId="0" fontId="2" fillId="0" borderId="0" xfId="0" applyFont="1" applyBorder="1" applyAlignment="1">
      <alignment horizontal="justify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164" fontId="2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164" fontId="2" fillId="0" borderId="7" xfId="0" applyNumberFormat="1" applyFont="1" applyBorder="1" applyAlignment="1">
      <alignment horizontal="center" vertical="center"/>
    </xf>
    <xf numFmtId="165" fontId="2" fillId="0" borderId="7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4" fontId="2" fillId="0" borderId="3" xfId="0" applyNumberFormat="1" applyFont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9" fillId="0" borderId="1" xfId="0" applyFont="1" applyBorder="1" applyAlignment="1">
      <alignment vertical="top" wrapText="1"/>
    </xf>
    <xf numFmtId="164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/>
    <xf numFmtId="0" fontId="2" fillId="0" borderId="2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justify" vertical="center" wrapText="1"/>
    </xf>
    <xf numFmtId="0" fontId="2" fillId="0" borderId="2" xfId="0" applyFont="1" applyBorder="1"/>
    <xf numFmtId="0" fontId="2" fillId="0" borderId="7" xfId="0" applyFont="1" applyBorder="1" applyAlignment="1">
      <alignment horizontal="justify" vertical="top" wrapText="1"/>
    </xf>
    <xf numFmtId="0" fontId="2" fillId="0" borderId="7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2" fillId="0" borderId="7" xfId="0" applyFont="1" applyBorder="1"/>
    <xf numFmtId="0" fontId="2" fillId="0" borderId="0" xfId="0" applyFont="1" applyAlignment="1">
      <alignment wrapText="1"/>
    </xf>
    <xf numFmtId="0" fontId="2" fillId="0" borderId="3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center" wrapText="1"/>
    </xf>
    <xf numFmtId="0" fontId="2" fillId="0" borderId="3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9" fillId="0" borderId="1" xfId="0" applyFont="1" applyFill="1" applyBorder="1" applyAlignment="1">
      <alignment horizontal="justify" vertical="top" wrapText="1"/>
    </xf>
    <xf numFmtId="164" fontId="9" fillId="0" borderId="1" xfId="0" applyNumberFormat="1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wrapText="1"/>
    </xf>
    <xf numFmtId="0" fontId="9" fillId="0" borderId="2" xfId="0" applyFont="1" applyFill="1" applyBorder="1" applyAlignment="1">
      <alignment horizontal="justify" vertical="top" wrapText="1"/>
    </xf>
    <xf numFmtId="164" fontId="9" fillId="0" borderId="2" xfId="0" applyNumberFormat="1" applyFont="1" applyBorder="1" applyAlignment="1">
      <alignment horizontal="center" vertical="center"/>
    </xf>
    <xf numFmtId="165" fontId="9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center" wrapText="1"/>
    </xf>
    <xf numFmtId="0" fontId="9" fillId="0" borderId="1" xfId="0" applyFont="1" applyBorder="1"/>
    <xf numFmtId="0" fontId="9" fillId="0" borderId="0" xfId="0" applyFont="1" applyBorder="1"/>
    <xf numFmtId="0" fontId="2" fillId="0" borderId="0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/>
    </xf>
    <xf numFmtId="0" fontId="2" fillId="0" borderId="0" xfId="0" applyFont="1" applyBorder="1"/>
    <xf numFmtId="0" fontId="9" fillId="0" borderId="0" xfId="0" applyFont="1" applyBorder="1" applyAlignment="1">
      <alignment horizontal="left"/>
    </xf>
    <xf numFmtId="0" fontId="2" fillId="0" borderId="0" xfId="0" applyFont="1"/>
    <xf numFmtId="0" fontId="9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0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26"/>
  <sheetViews>
    <sheetView tabSelected="1" workbookViewId="0">
      <selection activeCell="M8" sqref="M8"/>
    </sheetView>
  </sheetViews>
  <sheetFormatPr defaultRowHeight="12.75"/>
  <cols>
    <col min="1" max="1" width="22.42578125" style="2" customWidth="1"/>
    <col min="2" max="2" width="13.28515625" style="2" customWidth="1"/>
    <col min="3" max="3" width="11.42578125" style="6" customWidth="1"/>
    <col min="4" max="4" width="9.85546875" style="6" customWidth="1"/>
    <col min="5" max="5" width="10.140625" style="6" customWidth="1"/>
    <col min="6" max="6" width="10.28515625" style="6" customWidth="1"/>
    <col min="7" max="7" width="24" style="2" customWidth="1"/>
    <col min="8" max="8" width="6.5703125" style="6" customWidth="1"/>
    <col min="9" max="9" width="9.5703125" style="6" customWidth="1"/>
    <col min="10" max="10" width="10.140625" style="6" customWidth="1"/>
    <col min="11" max="11" width="16" style="2" customWidth="1"/>
    <col min="12" max="16384" width="9.140625" style="2"/>
  </cols>
  <sheetData>
    <row r="1" spans="1:13" ht="15.75">
      <c r="I1" s="7"/>
      <c r="J1" s="7"/>
      <c r="K1" s="5" t="s">
        <v>40</v>
      </c>
    </row>
    <row r="2" spans="1:13" ht="15.75">
      <c r="I2" s="22" t="s">
        <v>41</v>
      </c>
      <c r="J2" s="22"/>
      <c r="K2" s="22"/>
    </row>
    <row r="3" spans="1:13" ht="15.75">
      <c r="I3" s="22" t="s">
        <v>42</v>
      </c>
      <c r="J3" s="22"/>
      <c r="K3" s="22"/>
    </row>
    <row r="4" spans="1:13" ht="15.75">
      <c r="I4" s="22" t="s">
        <v>43</v>
      </c>
      <c r="J4" s="22"/>
      <c r="K4" s="22"/>
    </row>
    <row r="5" spans="1:13" ht="30" customHeight="1">
      <c r="I5" s="22" t="s">
        <v>44</v>
      </c>
      <c r="J5" s="22"/>
      <c r="K5" s="22"/>
    </row>
    <row r="6" spans="1:13" ht="15.75">
      <c r="I6" s="22" t="s">
        <v>76</v>
      </c>
      <c r="J6" s="22"/>
      <c r="K6" s="22"/>
    </row>
    <row r="8" spans="1:13" ht="15.75">
      <c r="A8" s="21" t="s">
        <v>38</v>
      </c>
      <c r="B8" s="21"/>
      <c r="C8" s="21"/>
      <c r="D8" s="21"/>
      <c r="E8" s="21"/>
      <c r="F8" s="21"/>
      <c r="G8" s="21"/>
      <c r="H8" s="21"/>
      <c r="I8" s="21"/>
      <c r="J8" s="21"/>
      <c r="K8" s="21"/>
    </row>
    <row r="9" spans="1:13" ht="15.75">
      <c r="A9" s="21" t="s">
        <v>39</v>
      </c>
      <c r="B9" s="21"/>
      <c r="C9" s="21"/>
      <c r="D9" s="21"/>
      <c r="E9" s="21"/>
      <c r="F9" s="21"/>
      <c r="G9" s="21"/>
      <c r="H9" s="21"/>
      <c r="I9" s="21"/>
      <c r="J9" s="21"/>
      <c r="K9" s="21"/>
    </row>
    <row r="11" spans="1:13" ht="37.5" customHeight="1">
      <c r="A11" s="23" t="s">
        <v>0</v>
      </c>
      <c r="B11" s="23" t="s">
        <v>51</v>
      </c>
      <c r="C11" s="23" t="s">
        <v>1</v>
      </c>
      <c r="D11" s="24" t="s">
        <v>2</v>
      </c>
      <c r="E11" s="24"/>
      <c r="F11" s="24"/>
      <c r="G11" s="24" t="s">
        <v>5</v>
      </c>
      <c r="H11" s="24"/>
      <c r="I11" s="24"/>
      <c r="J11" s="24"/>
      <c r="K11" s="24"/>
      <c r="L11" s="1"/>
      <c r="M11" s="1"/>
    </row>
    <row r="12" spans="1:13" ht="86.25" customHeight="1">
      <c r="A12" s="25"/>
      <c r="B12" s="25"/>
      <c r="C12" s="25"/>
      <c r="D12" s="26" t="s">
        <v>70</v>
      </c>
      <c r="E12" s="26" t="s">
        <v>4</v>
      </c>
      <c r="F12" s="26" t="s">
        <v>45</v>
      </c>
      <c r="G12" s="26" t="s">
        <v>6</v>
      </c>
      <c r="H12" s="26" t="s">
        <v>3</v>
      </c>
      <c r="I12" s="26" t="s">
        <v>4</v>
      </c>
      <c r="J12" s="26" t="s">
        <v>45</v>
      </c>
      <c r="K12" s="26" t="s">
        <v>7</v>
      </c>
      <c r="L12" s="1"/>
      <c r="M12" s="1"/>
    </row>
    <row r="13" spans="1:13">
      <c r="A13" s="27" t="s">
        <v>8</v>
      </c>
      <c r="B13" s="27" t="s">
        <v>9</v>
      </c>
      <c r="C13" s="27" t="s">
        <v>10</v>
      </c>
      <c r="D13" s="27" t="s">
        <v>11</v>
      </c>
      <c r="E13" s="27" t="s">
        <v>12</v>
      </c>
      <c r="F13" s="27" t="s">
        <v>13</v>
      </c>
      <c r="G13" s="27" t="s">
        <v>14</v>
      </c>
      <c r="H13" s="27" t="s">
        <v>15</v>
      </c>
      <c r="I13" s="27" t="s">
        <v>16</v>
      </c>
      <c r="J13" s="27" t="s">
        <v>17</v>
      </c>
      <c r="K13" s="27" t="s">
        <v>52</v>
      </c>
    </row>
    <row r="14" spans="1:13" ht="76.5">
      <c r="A14" s="28" t="s">
        <v>18</v>
      </c>
      <c r="B14" s="28"/>
      <c r="C14" s="15" t="s">
        <v>19</v>
      </c>
      <c r="D14" s="29"/>
      <c r="E14" s="30"/>
      <c r="F14" s="31"/>
      <c r="G14" s="32" t="s">
        <v>20</v>
      </c>
      <c r="H14" s="15">
        <v>15.6</v>
      </c>
      <c r="I14" s="15">
        <v>18.5</v>
      </c>
      <c r="J14" s="31">
        <f>I14/H14-100%</f>
        <v>0.1858974358974359</v>
      </c>
      <c r="K14" s="33"/>
    </row>
    <row r="15" spans="1:13" ht="81" customHeight="1">
      <c r="A15" s="34"/>
      <c r="B15" s="34"/>
      <c r="C15" s="12"/>
      <c r="D15" s="35"/>
      <c r="E15" s="35"/>
      <c r="F15" s="36"/>
      <c r="G15" s="11" t="s">
        <v>21</v>
      </c>
      <c r="H15" s="12">
        <v>153</v>
      </c>
      <c r="I15" s="12">
        <v>162</v>
      </c>
      <c r="J15" s="36">
        <f t="shared" ref="J15:J17" si="0">I15/H15-100%</f>
        <v>5.8823529411764719E-2</v>
      </c>
      <c r="K15" s="37"/>
    </row>
    <row r="16" spans="1:13" ht="84.75" customHeight="1">
      <c r="A16" s="38"/>
      <c r="B16" s="38"/>
      <c r="C16" s="14"/>
      <c r="D16" s="39"/>
      <c r="E16" s="39"/>
      <c r="F16" s="40"/>
      <c r="G16" s="13" t="s">
        <v>22</v>
      </c>
      <c r="H16" s="14">
        <v>38</v>
      </c>
      <c r="I16" s="14">
        <v>47</v>
      </c>
      <c r="J16" s="36">
        <f t="shared" si="0"/>
        <v>0.23684210526315796</v>
      </c>
      <c r="K16" s="41"/>
    </row>
    <row r="17" spans="1:11" ht="92.25" customHeight="1">
      <c r="A17" s="42" t="s">
        <v>32</v>
      </c>
      <c r="B17" s="42"/>
      <c r="C17" s="15" t="s">
        <v>19</v>
      </c>
      <c r="D17" s="43"/>
      <c r="E17" s="43"/>
      <c r="F17" s="44"/>
      <c r="G17" s="45" t="s">
        <v>24</v>
      </c>
      <c r="H17" s="27">
        <v>345</v>
      </c>
      <c r="I17" s="27">
        <v>345</v>
      </c>
      <c r="J17" s="31">
        <f t="shared" si="0"/>
        <v>0</v>
      </c>
      <c r="K17" s="46"/>
    </row>
    <row r="18" spans="1:11" ht="236.25" customHeight="1">
      <c r="A18" s="47" t="s">
        <v>23</v>
      </c>
      <c r="B18" s="48" t="s">
        <v>55</v>
      </c>
      <c r="C18" s="15" t="s">
        <v>19</v>
      </c>
      <c r="D18" s="29">
        <f>SUM(D20:D31)</f>
        <v>8295.6</v>
      </c>
      <c r="E18" s="29">
        <f>SUM(E20:E31)</f>
        <v>8295.4000000000015</v>
      </c>
      <c r="F18" s="31">
        <f>E18/D18</f>
        <v>0.99997589083369509</v>
      </c>
      <c r="G18" s="49"/>
      <c r="H18" s="15"/>
      <c r="I18" s="15"/>
      <c r="J18" s="15"/>
      <c r="K18" s="49"/>
    </row>
    <row r="19" spans="1:11">
      <c r="A19" s="50"/>
      <c r="B19" s="51" t="s">
        <v>56</v>
      </c>
      <c r="C19" s="12"/>
      <c r="D19" s="12"/>
      <c r="E19" s="52"/>
      <c r="F19" s="36"/>
      <c r="G19" s="53"/>
      <c r="H19" s="12"/>
      <c r="I19" s="12"/>
      <c r="J19" s="12"/>
      <c r="K19" s="53"/>
    </row>
    <row r="20" spans="1:11" ht="25.5">
      <c r="A20" s="50"/>
      <c r="B20" s="51" t="s">
        <v>57</v>
      </c>
      <c r="C20" s="12"/>
      <c r="D20" s="35">
        <v>3530</v>
      </c>
      <c r="E20" s="35">
        <v>3530</v>
      </c>
      <c r="F20" s="36">
        <f t="shared" ref="F20:F31" si="1">E20/D20</f>
        <v>1</v>
      </c>
      <c r="G20" s="53"/>
      <c r="H20" s="12"/>
      <c r="I20" s="12"/>
      <c r="J20" s="12"/>
      <c r="K20" s="53"/>
    </row>
    <row r="21" spans="1:11" ht="25.5">
      <c r="A21" s="50"/>
      <c r="B21" s="51" t="s">
        <v>58</v>
      </c>
      <c r="C21" s="12"/>
      <c r="D21" s="35">
        <v>21.5</v>
      </c>
      <c r="E21" s="35">
        <v>21.5</v>
      </c>
      <c r="F21" s="36">
        <f t="shared" si="1"/>
        <v>1</v>
      </c>
      <c r="G21" s="53"/>
      <c r="H21" s="12"/>
      <c r="I21" s="12"/>
      <c r="J21" s="12"/>
      <c r="K21" s="53"/>
    </row>
    <row r="22" spans="1:11" ht="51">
      <c r="A22" s="50"/>
      <c r="B22" s="51" t="s">
        <v>59</v>
      </c>
      <c r="C22" s="12"/>
      <c r="D22" s="35">
        <v>930.7</v>
      </c>
      <c r="E22" s="35">
        <v>930.7</v>
      </c>
      <c r="F22" s="36">
        <f t="shared" si="1"/>
        <v>1</v>
      </c>
      <c r="G22" s="53"/>
      <c r="H22" s="12"/>
      <c r="I22" s="12"/>
      <c r="J22" s="12"/>
      <c r="K22" s="53"/>
    </row>
    <row r="23" spans="1:11" ht="25.5">
      <c r="A23" s="50"/>
      <c r="B23" s="51" t="s">
        <v>60</v>
      </c>
      <c r="C23" s="12"/>
      <c r="D23" s="35">
        <v>136</v>
      </c>
      <c r="E23" s="35">
        <v>136</v>
      </c>
      <c r="F23" s="36">
        <f t="shared" si="1"/>
        <v>1</v>
      </c>
      <c r="G23" s="53"/>
      <c r="H23" s="12"/>
      <c r="I23" s="12"/>
      <c r="J23" s="12"/>
      <c r="K23" s="53"/>
    </row>
    <row r="24" spans="1:11" ht="38.25">
      <c r="A24" s="50"/>
      <c r="B24" s="54" t="s">
        <v>62</v>
      </c>
      <c r="C24" s="12"/>
      <c r="D24" s="35">
        <v>57.8</v>
      </c>
      <c r="E24" s="35">
        <v>57.7</v>
      </c>
      <c r="F24" s="36">
        <f t="shared" si="1"/>
        <v>0.99826989619377171</v>
      </c>
      <c r="G24" s="53"/>
      <c r="H24" s="12"/>
      <c r="I24" s="12"/>
      <c r="J24" s="12"/>
      <c r="K24" s="53"/>
    </row>
    <row r="25" spans="1:11" ht="38.25">
      <c r="A25" s="50"/>
      <c r="B25" s="51" t="s">
        <v>63</v>
      </c>
      <c r="C25" s="12"/>
      <c r="D25" s="35">
        <v>114.4</v>
      </c>
      <c r="E25" s="35">
        <v>114.4</v>
      </c>
      <c r="F25" s="36">
        <f t="shared" si="1"/>
        <v>1</v>
      </c>
      <c r="G25" s="53"/>
      <c r="H25" s="12"/>
      <c r="I25" s="12"/>
      <c r="J25" s="12"/>
      <c r="K25" s="53"/>
    </row>
    <row r="26" spans="1:11" ht="51">
      <c r="A26" s="50"/>
      <c r="B26" s="51" t="s">
        <v>64</v>
      </c>
      <c r="C26" s="12"/>
      <c r="D26" s="35">
        <v>178.3</v>
      </c>
      <c r="E26" s="35">
        <v>178.3</v>
      </c>
      <c r="F26" s="36">
        <f t="shared" si="1"/>
        <v>1</v>
      </c>
      <c r="G26" s="53"/>
      <c r="H26" s="12"/>
      <c r="I26" s="12"/>
      <c r="J26" s="12"/>
      <c r="K26" s="53"/>
    </row>
    <row r="27" spans="1:11" ht="51">
      <c r="A27" s="50"/>
      <c r="B27" s="51" t="s">
        <v>65</v>
      </c>
      <c r="C27" s="12"/>
      <c r="D27" s="35">
        <v>818.8</v>
      </c>
      <c r="E27" s="35">
        <v>818.8</v>
      </c>
      <c r="F27" s="36">
        <f t="shared" si="1"/>
        <v>1</v>
      </c>
      <c r="G27" s="53"/>
      <c r="H27" s="12"/>
      <c r="I27" s="12"/>
      <c r="J27" s="12"/>
      <c r="K27" s="53"/>
    </row>
    <row r="28" spans="1:11" ht="25.5">
      <c r="A28" s="50"/>
      <c r="B28" s="51" t="s">
        <v>61</v>
      </c>
      <c r="C28" s="12"/>
      <c r="D28" s="35">
        <v>1297.5999999999999</v>
      </c>
      <c r="E28" s="35">
        <v>1297.5999999999999</v>
      </c>
      <c r="F28" s="36">
        <f t="shared" si="1"/>
        <v>1</v>
      </c>
      <c r="G28" s="53"/>
      <c r="H28" s="12"/>
      <c r="I28" s="12"/>
      <c r="J28" s="12"/>
      <c r="K28" s="53"/>
    </row>
    <row r="29" spans="1:11" ht="25.5">
      <c r="A29" s="50"/>
      <c r="B29" s="51" t="s">
        <v>66</v>
      </c>
      <c r="C29" s="12"/>
      <c r="D29" s="35">
        <v>50.2</v>
      </c>
      <c r="E29" s="35">
        <v>50.1</v>
      </c>
      <c r="F29" s="36">
        <f t="shared" si="1"/>
        <v>0.99800796812749004</v>
      </c>
      <c r="G29" s="53"/>
      <c r="H29" s="12"/>
      <c r="I29" s="12"/>
      <c r="J29" s="12"/>
      <c r="K29" s="53"/>
    </row>
    <row r="30" spans="1:11" ht="63.75">
      <c r="A30" s="50"/>
      <c r="B30" s="51" t="s">
        <v>67</v>
      </c>
      <c r="C30" s="12"/>
      <c r="D30" s="35">
        <v>468.6</v>
      </c>
      <c r="E30" s="35">
        <v>468.6</v>
      </c>
      <c r="F30" s="36">
        <f t="shared" si="1"/>
        <v>1</v>
      </c>
      <c r="G30" s="53"/>
      <c r="H30" s="12"/>
      <c r="I30" s="12"/>
      <c r="J30" s="12"/>
      <c r="K30" s="53"/>
    </row>
    <row r="31" spans="1:11" ht="63.75">
      <c r="A31" s="55"/>
      <c r="B31" s="56" t="s">
        <v>68</v>
      </c>
      <c r="C31" s="14"/>
      <c r="D31" s="39">
        <v>691.7</v>
      </c>
      <c r="E31" s="39">
        <v>691.7</v>
      </c>
      <c r="F31" s="40">
        <f t="shared" si="1"/>
        <v>1</v>
      </c>
      <c r="G31" s="57"/>
      <c r="H31" s="14"/>
      <c r="I31" s="14"/>
      <c r="J31" s="14"/>
      <c r="K31" s="57"/>
    </row>
    <row r="32" spans="1:11" ht="121.5" customHeight="1">
      <c r="A32" s="47" t="s">
        <v>25</v>
      </c>
      <c r="B32" s="48" t="s">
        <v>55</v>
      </c>
      <c r="C32" s="15" t="s">
        <v>19</v>
      </c>
      <c r="D32" s="29">
        <f>SUM(D34:D45)</f>
        <v>27200.000000000004</v>
      </c>
      <c r="E32" s="29">
        <f>SUM(E34:E45)</f>
        <v>26741.500000000004</v>
      </c>
      <c r="F32" s="31">
        <f>E32/D32</f>
        <v>0.98314338235294119</v>
      </c>
      <c r="G32" s="49"/>
      <c r="H32" s="15"/>
      <c r="I32" s="15"/>
      <c r="J32" s="15"/>
      <c r="K32" s="49"/>
    </row>
    <row r="33" spans="1:11">
      <c r="A33" s="50"/>
      <c r="B33" s="51" t="s">
        <v>56</v>
      </c>
      <c r="C33" s="12"/>
      <c r="D33" s="35"/>
      <c r="E33" s="35"/>
      <c r="F33" s="36"/>
      <c r="G33" s="53"/>
      <c r="H33" s="12"/>
      <c r="I33" s="12"/>
      <c r="J33" s="12"/>
      <c r="K33" s="53"/>
    </row>
    <row r="34" spans="1:11" ht="25.5">
      <c r="A34" s="50"/>
      <c r="B34" s="51" t="s">
        <v>57</v>
      </c>
      <c r="C34" s="12"/>
      <c r="D34" s="35">
        <v>8848</v>
      </c>
      <c r="E34" s="35">
        <v>8848</v>
      </c>
      <c r="F34" s="36">
        <f t="shared" ref="F34:F45" si="2">E34/D34</f>
        <v>1</v>
      </c>
      <c r="G34" s="53"/>
      <c r="H34" s="12"/>
      <c r="I34" s="12"/>
      <c r="J34" s="12"/>
      <c r="K34" s="53"/>
    </row>
    <row r="35" spans="1:11" ht="25.5">
      <c r="A35" s="50"/>
      <c r="B35" s="51" t="s">
        <v>58</v>
      </c>
      <c r="C35" s="12"/>
      <c r="D35" s="35">
        <v>0.6</v>
      </c>
      <c r="E35" s="35">
        <v>0.6</v>
      </c>
      <c r="F35" s="36">
        <f t="shared" si="2"/>
        <v>1</v>
      </c>
      <c r="G35" s="53"/>
      <c r="H35" s="12"/>
      <c r="I35" s="12"/>
      <c r="J35" s="12"/>
      <c r="K35" s="53"/>
    </row>
    <row r="36" spans="1:11" ht="51">
      <c r="A36" s="50"/>
      <c r="B36" s="51" t="s">
        <v>59</v>
      </c>
      <c r="C36" s="12"/>
      <c r="D36" s="35">
        <v>2309.3000000000002</v>
      </c>
      <c r="E36" s="35">
        <v>2309.3000000000002</v>
      </c>
      <c r="F36" s="36">
        <f t="shared" si="2"/>
        <v>1</v>
      </c>
      <c r="G36" s="53"/>
      <c r="H36" s="12"/>
      <c r="I36" s="12"/>
      <c r="J36" s="12"/>
      <c r="K36" s="53"/>
    </row>
    <row r="37" spans="1:11" ht="25.5">
      <c r="A37" s="50"/>
      <c r="B37" s="51" t="s">
        <v>60</v>
      </c>
      <c r="C37" s="12"/>
      <c r="D37" s="35">
        <v>115.4</v>
      </c>
      <c r="E37" s="35">
        <v>108</v>
      </c>
      <c r="F37" s="36">
        <f t="shared" si="2"/>
        <v>0.93587521663778162</v>
      </c>
      <c r="G37" s="53"/>
      <c r="H37" s="12"/>
      <c r="I37" s="12"/>
      <c r="J37" s="12"/>
      <c r="K37" s="53"/>
    </row>
    <row r="38" spans="1:11" ht="38.25">
      <c r="A38" s="50"/>
      <c r="B38" s="54" t="s">
        <v>62</v>
      </c>
      <c r="C38" s="12"/>
      <c r="D38" s="35">
        <v>4.5</v>
      </c>
      <c r="E38" s="35">
        <v>4.5</v>
      </c>
      <c r="F38" s="36">
        <f t="shared" si="2"/>
        <v>1</v>
      </c>
      <c r="G38" s="53"/>
      <c r="H38" s="12"/>
      <c r="I38" s="12"/>
      <c r="J38" s="12"/>
      <c r="K38" s="53"/>
    </row>
    <row r="39" spans="1:11" ht="38.25">
      <c r="A39" s="50"/>
      <c r="B39" s="51" t="s">
        <v>63</v>
      </c>
      <c r="C39" s="12"/>
      <c r="D39" s="35">
        <v>5828.3</v>
      </c>
      <c r="E39" s="35">
        <v>5755.4</v>
      </c>
      <c r="F39" s="36">
        <f t="shared" si="2"/>
        <v>0.98749206458143879</v>
      </c>
      <c r="G39" s="53"/>
      <c r="H39" s="12"/>
      <c r="I39" s="12"/>
      <c r="J39" s="12"/>
      <c r="K39" s="53"/>
    </row>
    <row r="40" spans="1:11" ht="51">
      <c r="A40" s="50"/>
      <c r="B40" s="51" t="s">
        <v>64</v>
      </c>
      <c r="C40" s="12"/>
      <c r="D40" s="35"/>
      <c r="E40" s="35"/>
      <c r="F40" s="36" t="e">
        <f t="shared" si="2"/>
        <v>#DIV/0!</v>
      </c>
      <c r="G40" s="53"/>
      <c r="H40" s="12"/>
      <c r="I40" s="12"/>
      <c r="J40" s="12"/>
      <c r="K40" s="53"/>
    </row>
    <row r="41" spans="1:11" ht="51">
      <c r="A41" s="50"/>
      <c r="B41" s="51" t="s">
        <v>65</v>
      </c>
      <c r="C41" s="12"/>
      <c r="D41" s="35">
        <v>3496.4</v>
      </c>
      <c r="E41" s="35">
        <v>3307</v>
      </c>
      <c r="F41" s="36">
        <f t="shared" si="2"/>
        <v>0.94582999656789835</v>
      </c>
      <c r="G41" s="53"/>
      <c r="H41" s="12"/>
      <c r="I41" s="12"/>
      <c r="J41" s="12"/>
      <c r="K41" s="53"/>
    </row>
    <row r="42" spans="1:11" ht="25.5">
      <c r="A42" s="50"/>
      <c r="B42" s="51" t="s">
        <v>61</v>
      </c>
      <c r="C42" s="12"/>
      <c r="D42" s="35">
        <v>1804.6</v>
      </c>
      <c r="E42" s="35">
        <v>1792.5</v>
      </c>
      <c r="F42" s="36">
        <f t="shared" si="2"/>
        <v>0.99329491300011086</v>
      </c>
      <c r="G42" s="53"/>
      <c r="H42" s="12"/>
      <c r="I42" s="12"/>
      <c r="J42" s="12"/>
      <c r="K42" s="53"/>
    </row>
    <row r="43" spans="1:11" ht="25.5">
      <c r="A43" s="50"/>
      <c r="B43" s="51" t="s">
        <v>66</v>
      </c>
      <c r="C43" s="12"/>
      <c r="D43" s="35">
        <v>37.700000000000003</v>
      </c>
      <c r="E43" s="35">
        <v>37.700000000000003</v>
      </c>
      <c r="F43" s="36">
        <f t="shared" si="2"/>
        <v>1</v>
      </c>
      <c r="G43" s="53"/>
      <c r="H43" s="12"/>
      <c r="I43" s="12"/>
      <c r="J43" s="12"/>
      <c r="K43" s="53"/>
    </row>
    <row r="44" spans="1:11" ht="63.75">
      <c r="A44" s="50"/>
      <c r="B44" s="51" t="s">
        <v>67</v>
      </c>
      <c r="C44" s="12"/>
      <c r="D44" s="35">
        <v>2530</v>
      </c>
      <c r="E44" s="35">
        <v>2359.1999999999998</v>
      </c>
      <c r="F44" s="36">
        <f t="shared" si="2"/>
        <v>0.93249011857707498</v>
      </c>
      <c r="G44" s="53"/>
      <c r="H44" s="12"/>
      <c r="I44" s="12"/>
      <c r="J44" s="12"/>
      <c r="K44" s="53"/>
    </row>
    <row r="45" spans="1:11" ht="63.75">
      <c r="A45" s="55"/>
      <c r="B45" s="56" t="s">
        <v>68</v>
      </c>
      <c r="C45" s="14"/>
      <c r="D45" s="39">
        <v>2225.1999999999998</v>
      </c>
      <c r="E45" s="39">
        <v>2219.3000000000002</v>
      </c>
      <c r="F45" s="40">
        <f t="shared" si="2"/>
        <v>0.99734855293906177</v>
      </c>
      <c r="G45" s="57"/>
      <c r="H45" s="14"/>
      <c r="I45" s="14"/>
      <c r="J45" s="14"/>
      <c r="K45" s="57"/>
    </row>
    <row r="46" spans="1:11" ht="187.5" customHeight="1">
      <c r="A46" s="47" t="s">
        <v>26</v>
      </c>
      <c r="B46" s="47"/>
      <c r="C46" s="15" t="s">
        <v>19</v>
      </c>
      <c r="D46" s="29">
        <f>SUM(D48:D59)</f>
        <v>14557.2</v>
      </c>
      <c r="E46" s="29">
        <f>SUM(E48:E59)</f>
        <v>13926</v>
      </c>
      <c r="F46" s="31">
        <f>E46/D46</f>
        <v>0.95664001318934955</v>
      </c>
      <c r="G46" s="49"/>
      <c r="H46" s="15"/>
      <c r="I46" s="15"/>
      <c r="J46" s="15"/>
      <c r="K46" s="49"/>
    </row>
    <row r="47" spans="1:11">
      <c r="A47" s="50"/>
      <c r="B47" s="51" t="s">
        <v>56</v>
      </c>
      <c r="C47" s="12"/>
      <c r="D47" s="35"/>
      <c r="E47" s="35"/>
      <c r="F47" s="36"/>
      <c r="G47" s="53"/>
      <c r="H47" s="12"/>
      <c r="I47" s="12"/>
      <c r="J47" s="12"/>
      <c r="K47" s="53"/>
    </row>
    <row r="48" spans="1:11" ht="25.5">
      <c r="A48" s="50"/>
      <c r="B48" s="51" t="s">
        <v>57</v>
      </c>
      <c r="C48" s="12"/>
      <c r="D48" s="35">
        <v>7777</v>
      </c>
      <c r="E48" s="35">
        <v>7777</v>
      </c>
      <c r="F48" s="36">
        <f t="shared" ref="F48:F59" si="3">E48/D48</f>
        <v>1</v>
      </c>
      <c r="G48" s="53"/>
      <c r="H48" s="12"/>
      <c r="I48" s="12"/>
      <c r="J48" s="12"/>
      <c r="K48" s="53"/>
    </row>
    <row r="49" spans="1:11" ht="25.5">
      <c r="A49" s="50"/>
      <c r="B49" s="51" t="s">
        <v>58</v>
      </c>
      <c r="C49" s="12"/>
      <c r="D49" s="35">
        <v>600.6</v>
      </c>
      <c r="E49" s="35">
        <v>600.6</v>
      </c>
      <c r="F49" s="36">
        <f t="shared" si="3"/>
        <v>1</v>
      </c>
      <c r="G49" s="53"/>
      <c r="H49" s="12"/>
      <c r="I49" s="12"/>
      <c r="J49" s="12"/>
      <c r="K49" s="53"/>
    </row>
    <row r="50" spans="1:11" ht="51">
      <c r="A50" s="50"/>
      <c r="B50" s="51" t="s">
        <v>59</v>
      </c>
      <c r="C50" s="12"/>
      <c r="D50" s="35">
        <v>2037.5</v>
      </c>
      <c r="E50" s="35">
        <v>1574.7</v>
      </c>
      <c r="F50" s="36">
        <f t="shared" si="3"/>
        <v>0.77285889570552146</v>
      </c>
      <c r="G50" s="53"/>
      <c r="H50" s="12"/>
      <c r="I50" s="12"/>
      <c r="J50" s="12"/>
      <c r="K50" s="53"/>
    </row>
    <row r="51" spans="1:11" ht="25.5">
      <c r="A51" s="50"/>
      <c r="B51" s="51" t="s">
        <v>60</v>
      </c>
      <c r="C51" s="12"/>
      <c r="D51" s="35">
        <v>549.1</v>
      </c>
      <c r="E51" s="35">
        <v>512</v>
      </c>
      <c r="F51" s="36">
        <f t="shared" si="3"/>
        <v>0.93243489346202879</v>
      </c>
      <c r="G51" s="53"/>
      <c r="H51" s="12"/>
      <c r="I51" s="12"/>
      <c r="J51" s="12"/>
      <c r="K51" s="53"/>
    </row>
    <row r="52" spans="1:11" ht="38.25">
      <c r="A52" s="50"/>
      <c r="B52" s="54" t="s">
        <v>62</v>
      </c>
      <c r="C52" s="12"/>
      <c r="D52" s="35">
        <v>54.6</v>
      </c>
      <c r="E52" s="35">
        <v>54.6</v>
      </c>
      <c r="F52" s="36">
        <f t="shared" si="3"/>
        <v>1</v>
      </c>
      <c r="G52" s="53"/>
      <c r="H52" s="12"/>
      <c r="I52" s="12"/>
      <c r="J52" s="12"/>
      <c r="K52" s="53"/>
    </row>
    <row r="53" spans="1:11" ht="38.25">
      <c r="A53" s="50"/>
      <c r="B53" s="51" t="s">
        <v>63</v>
      </c>
      <c r="C53" s="12"/>
      <c r="D53" s="35">
        <v>246</v>
      </c>
      <c r="E53" s="35">
        <v>239.3</v>
      </c>
      <c r="F53" s="36">
        <f t="shared" si="3"/>
        <v>0.97276422764227644</v>
      </c>
      <c r="G53" s="53"/>
      <c r="H53" s="12"/>
      <c r="I53" s="12"/>
      <c r="J53" s="12"/>
      <c r="K53" s="53"/>
    </row>
    <row r="54" spans="1:11" ht="51">
      <c r="A54" s="50"/>
      <c r="B54" s="51" t="s">
        <v>64</v>
      </c>
      <c r="C54" s="12"/>
      <c r="D54" s="35">
        <v>1088</v>
      </c>
      <c r="E54" s="35">
        <v>1088</v>
      </c>
      <c r="F54" s="36">
        <f t="shared" si="3"/>
        <v>1</v>
      </c>
      <c r="G54" s="53"/>
      <c r="H54" s="12"/>
      <c r="I54" s="12"/>
      <c r="J54" s="12"/>
      <c r="K54" s="53"/>
    </row>
    <row r="55" spans="1:11" ht="51">
      <c r="A55" s="50"/>
      <c r="B55" s="51" t="s">
        <v>65</v>
      </c>
      <c r="C55" s="12"/>
      <c r="D55" s="35">
        <v>574.4</v>
      </c>
      <c r="E55" s="35">
        <v>476.6</v>
      </c>
      <c r="F55" s="36">
        <f t="shared" si="3"/>
        <v>0.82973537604456826</v>
      </c>
      <c r="G55" s="53"/>
      <c r="H55" s="12"/>
      <c r="I55" s="12"/>
      <c r="J55" s="12"/>
      <c r="K55" s="53"/>
    </row>
    <row r="56" spans="1:11" ht="25.5">
      <c r="A56" s="50"/>
      <c r="B56" s="51" t="s">
        <v>61</v>
      </c>
      <c r="C56" s="12"/>
      <c r="D56" s="35">
        <v>831.2</v>
      </c>
      <c r="E56" s="35">
        <v>804.5</v>
      </c>
      <c r="F56" s="36">
        <f t="shared" si="3"/>
        <v>0.9678777670837343</v>
      </c>
      <c r="G56" s="53"/>
      <c r="H56" s="12"/>
      <c r="I56" s="12"/>
      <c r="J56" s="12"/>
      <c r="K56" s="53"/>
    </row>
    <row r="57" spans="1:11" ht="25.5">
      <c r="A57" s="50"/>
      <c r="B57" s="51" t="s">
        <v>66</v>
      </c>
      <c r="C57" s="12"/>
      <c r="D57" s="35">
        <v>20.5</v>
      </c>
      <c r="E57" s="35">
        <v>20.5</v>
      </c>
      <c r="F57" s="36">
        <f t="shared" si="3"/>
        <v>1</v>
      </c>
      <c r="G57" s="53"/>
      <c r="H57" s="12"/>
      <c r="I57" s="12"/>
      <c r="J57" s="12"/>
      <c r="K57" s="53"/>
    </row>
    <row r="58" spans="1:11" ht="63.75">
      <c r="A58" s="50"/>
      <c r="B58" s="51" t="s">
        <v>67</v>
      </c>
      <c r="C58" s="12"/>
      <c r="D58" s="35">
        <v>682.5</v>
      </c>
      <c r="E58" s="35">
        <v>682.4</v>
      </c>
      <c r="F58" s="36">
        <f t="shared" si="3"/>
        <v>0.99985347985347983</v>
      </c>
      <c r="G58" s="53"/>
      <c r="H58" s="12"/>
      <c r="I58" s="12"/>
      <c r="J58" s="12"/>
      <c r="K58" s="53"/>
    </row>
    <row r="59" spans="1:11" ht="63.75">
      <c r="A59" s="55"/>
      <c r="B59" s="56" t="s">
        <v>68</v>
      </c>
      <c r="C59" s="14"/>
      <c r="D59" s="35">
        <v>95.8</v>
      </c>
      <c r="E59" s="39">
        <v>95.8</v>
      </c>
      <c r="F59" s="40">
        <f t="shared" si="3"/>
        <v>1</v>
      </c>
      <c r="G59" s="57"/>
      <c r="H59" s="14"/>
      <c r="I59" s="14"/>
      <c r="J59" s="14"/>
      <c r="K59" s="57"/>
    </row>
    <row r="60" spans="1:11" ht="144.75" customHeight="1">
      <c r="A60" s="58" t="s">
        <v>30</v>
      </c>
      <c r="B60" s="59" t="s">
        <v>69</v>
      </c>
      <c r="C60" s="15" t="s">
        <v>19</v>
      </c>
      <c r="D60" s="43">
        <v>18549.3</v>
      </c>
      <c r="E60" s="43">
        <v>18536.099999999999</v>
      </c>
      <c r="F60" s="44">
        <f>E60/D60</f>
        <v>0.99928838285002664</v>
      </c>
      <c r="G60" s="58"/>
      <c r="H60" s="27"/>
      <c r="I60" s="27"/>
      <c r="J60" s="27"/>
      <c r="K60" s="46"/>
    </row>
    <row r="61" spans="1:11">
      <c r="A61" s="60" t="s">
        <v>27</v>
      </c>
      <c r="B61" s="60"/>
      <c r="C61" s="27"/>
      <c r="D61" s="61">
        <f>D60+D46+D32+D18</f>
        <v>68602.100000000006</v>
      </c>
      <c r="E61" s="61">
        <f>E60+E46+E32+E18</f>
        <v>67499</v>
      </c>
      <c r="F61" s="62">
        <f>E61/D61</f>
        <v>0.98392031730807061</v>
      </c>
      <c r="G61" s="58"/>
      <c r="H61" s="27"/>
      <c r="I61" s="27"/>
      <c r="J61" s="27"/>
      <c r="K61" s="46"/>
    </row>
    <row r="62" spans="1:11" ht="75" customHeight="1">
      <c r="A62" s="63" t="s">
        <v>31</v>
      </c>
      <c r="B62" s="63"/>
      <c r="C62" s="15" t="s">
        <v>19</v>
      </c>
      <c r="D62" s="29"/>
      <c r="E62" s="29"/>
      <c r="F62" s="31"/>
      <c r="G62" s="3" t="s">
        <v>46</v>
      </c>
      <c r="H62" s="15">
        <v>3.3</v>
      </c>
      <c r="I62" s="15">
        <v>3.4</v>
      </c>
      <c r="J62" s="36">
        <f t="shared" ref="J62:J63" si="4">I62/H62-100%</f>
        <v>3.0303030303030276E-2</v>
      </c>
      <c r="K62" s="64"/>
    </row>
    <row r="63" spans="1:11" ht="44.25" customHeight="1">
      <c r="A63" s="4"/>
      <c r="B63" s="4"/>
      <c r="C63" s="14"/>
      <c r="D63" s="39"/>
      <c r="E63" s="39"/>
      <c r="F63" s="40"/>
      <c r="G63" s="4" t="s">
        <v>33</v>
      </c>
      <c r="H63" s="14">
        <v>1104</v>
      </c>
      <c r="I63" s="14">
        <v>1104</v>
      </c>
      <c r="J63" s="36">
        <f t="shared" si="4"/>
        <v>0</v>
      </c>
      <c r="K63" s="65"/>
    </row>
    <row r="64" spans="1:11" ht="135.75" customHeight="1">
      <c r="A64" s="3" t="s">
        <v>34</v>
      </c>
      <c r="B64" s="32" t="s">
        <v>55</v>
      </c>
      <c r="C64" s="15" t="s">
        <v>19</v>
      </c>
      <c r="D64" s="29">
        <f>SUM(D66:D69)</f>
        <v>7170.6</v>
      </c>
      <c r="E64" s="29">
        <f>SUM(E66:E69)</f>
        <v>7170.6</v>
      </c>
      <c r="F64" s="31">
        <f>E64/D64</f>
        <v>1</v>
      </c>
      <c r="G64" s="3"/>
      <c r="H64" s="15"/>
      <c r="I64" s="15"/>
      <c r="J64" s="15"/>
      <c r="K64" s="49"/>
    </row>
    <row r="65" spans="1:11" ht="15" customHeight="1">
      <c r="A65" s="66"/>
      <c r="B65" s="51" t="s">
        <v>56</v>
      </c>
      <c r="C65" s="12"/>
      <c r="D65" s="35"/>
      <c r="E65" s="35"/>
      <c r="F65" s="36"/>
      <c r="G65" s="66"/>
      <c r="H65" s="12"/>
      <c r="I65" s="12"/>
      <c r="J65" s="12"/>
      <c r="K65" s="53"/>
    </row>
    <row r="66" spans="1:11" ht="31.5" customHeight="1">
      <c r="A66" s="66"/>
      <c r="B66" s="51" t="s">
        <v>58</v>
      </c>
      <c r="C66" s="12"/>
      <c r="D66" s="35">
        <v>120.3</v>
      </c>
      <c r="E66" s="35">
        <v>120.3</v>
      </c>
      <c r="F66" s="36">
        <f t="shared" ref="F66:F69" si="5">E66/D66</f>
        <v>1</v>
      </c>
      <c r="G66" s="66"/>
      <c r="H66" s="12"/>
      <c r="I66" s="12"/>
      <c r="J66" s="12"/>
      <c r="K66" s="53"/>
    </row>
    <row r="67" spans="1:11" ht="39" customHeight="1">
      <c r="A67" s="66"/>
      <c r="B67" s="66" t="s">
        <v>62</v>
      </c>
      <c r="C67" s="12"/>
      <c r="D67" s="35">
        <v>1445.3</v>
      </c>
      <c r="E67" s="35">
        <v>1445.3</v>
      </c>
      <c r="F67" s="36">
        <f t="shared" si="5"/>
        <v>1</v>
      </c>
      <c r="G67" s="66"/>
      <c r="H67" s="12"/>
      <c r="I67" s="12"/>
      <c r="J67" s="12"/>
      <c r="K67" s="53"/>
    </row>
    <row r="68" spans="1:11" ht="36" customHeight="1">
      <c r="A68" s="66"/>
      <c r="B68" s="51" t="s">
        <v>61</v>
      </c>
      <c r="C68" s="12"/>
      <c r="D68" s="35">
        <v>2403.5</v>
      </c>
      <c r="E68" s="35">
        <v>2403.5</v>
      </c>
      <c r="F68" s="36">
        <f t="shared" si="5"/>
        <v>1</v>
      </c>
      <c r="G68" s="66"/>
      <c r="H68" s="12"/>
      <c r="I68" s="12"/>
      <c r="J68" s="12"/>
      <c r="K68" s="53"/>
    </row>
    <row r="69" spans="1:11" ht="36.75" customHeight="1">
      <c r="A69" s="4"/>
      <c r="B69" s="56" t="s">
        <v>66</v>
      </c>
      <c r="C69" s="14"/>
      <c r="D69" s="39">
        <v>3201.5</v>
      </c>
      <c r="E69" s="39">
        <v>3201.5</v>
      </c>
      <c r="F69" s="40">
        <f t="shared" si="5"/>
        <v>1</v>
      </c>
      <c r="G69" s="4"/>
      <c r="H69" s="14"/>
      <c r="I69" s="14"/>
      <c r="J69" s="14"/>
      <c r="K69" s="57"/>
    </row>
    <row r="70" spans="1:11" ht="69.75" customHeight="1">
      <c r="A70" s="3" t="s">
        <v>35</v>
      </c>
      <c r="B70" s="32" t="s">
        <v>55</v>
      </c>
      <c r="C70" s="15" t="s">
        <v>19</v>
      </c>
      <c r="D70" s="29">
        <f>SUM(D72:D83)</f>
        <v>56203.399999999994</v>
      </c>
      <c r="E70" s="29">
        <f>SUM(E72:E83)</f>
        <v>56153.7</v>
      </c>
      <c r="F70" s="31">
        <f>E70/D70</f>
        <v>0.99911571186084835</v>
      </c>
      <c r="G70" s="3"/>
      <c r="H70" s="15"/>
      <c r="I70" s="15"/>
      <c r="J70" s="15"/>
      <c r="K70" s="49"/>
    </row>
    <row r="71" spans="1:11" ht="15" customHeight="1">
      <c r="A71" s="66"/>
      <c r="B71" s="51" t="s">
        <v>56</v>
      </c>
      <c r="C71" s="12"/>
      <c r="D71" s="35"/>
      <c r="E71" s="35"/>
      <c r="F71" s="36"/>
      <c r="G71" s="66"/>
      <c r="H71" s="12"/>
      <c r="I71" s="12"/>
      <c r="J71" s="12"/>
      <c r="K71" s="53"/>
    </row>
    <row r="72" spans="1:11" ht="28.5" customHeight="1">
      <c r="A72" s="66"/>
      <c r="B72" s="51" t="s">
        <v>57</v>
      </c>
      <c r="C72" s="12"/>
      <c r="D72" s="35">
        <v>30875.7</v>
      </c>
      <c r="E72" s="35">
        <v>30875.7</v>
      </c>
      <c r="F72" s="36">
        <f t="shared" ref="F72:F84" si="6">E72/D72</f>
        <v>1</v>
      </c>
      <c r="G72" s="66"/>
      <c r="H72" s="12"/>
      <c r="I72" s="12"/>
      <c r="J72" s="12"/>
      <c r="K72" s="53"/>
    </row>
    <row r="73" spans="1:11" ht="30" customHeight="1">
      <c r="A73" s="66"/>
      <c r="B73" s="51" t="s">
        <v>58</v>
      </c>
      <c r="C73" s="12"/>
      <c r="D73" s="35">
        <v>172.3</v>
      </c>
      <c r="E73" s="35">
        <v>171.9</v>
      </c>
      <c r="F73" s="36">
        <f t="shared" si="6"/>
        <v>0.99767846778874059</v>
      </c>
      <c r="G73" s="66"/>
      <c r="H73" s="12"/>
      <c r="I73" s="12"/>
      <c r="J73" s="12"/>
      <c r="K73" s="53"/>
    </row>
    <row r="74" spans="1:11" ht="44.25" customHeight="1">
      <c r="A74" s="66"/>
      <c r="B74" s="51" t="s">
        <v>59</v>
      </c>
      <c r="C74" s="12"/>
      <c r="D74" s="35">
        <v>8203.9</v>
      </c>
      <c r="E74" s="35">
        <v>8194.6</v>
      </c>
      <c r="F74" s="36">
        <f t="shared" si="6"/>
        <v>0.99886639281317435</v>
      </c>
      <c r="G74" s="66"/>
      <c r="H74" s="12"/>
      <c r="I74" s="12"/>
      <c r="J74" s="12"/>
      <c r="K74" s="53"/>
    </row>
    <row r="75" spans="1:11" ht="33" customHeight="1">
      <c r="A75" s="66"/>
      <c r="B75" s="51" t="s">
        <v>60</v>
      </c>
      <c r="C75" s="12"/>
      <c r="D75" s="35">
        <v>443.2</v>
      </c>
      <c r="E75" s="35">
        <v>443.2</v>
      </c>
      <c r="F75" s="36">
        <f t="shared" si="6"/>
        <v>1</v>
      </c>
      <c r="G75" s="66"/>
      <c r="H75" s="12"/>
      <c r="I75" s="12"/>
      <c r="J75" s="12"/>
      <c r="K75" s="53"/>
    </row>
    <row r="76" spans="1:11" ht="42" customHeight="1">
      <c r="A76" s="66"/>
      <c r="B76" s="66" t="s">
        <v>62</v>
      </c>
      <c r="C76" s="12"/>
      <c r="D76" s="35">
        <v>53.1</v>
      </c>
      <c r="E76" s="35">
        <v>53.1</v>
      </c>
      <c r="F76" s="36">
        <f t="shared" si="6"/>
        <v>1</v>
      </c>
      <c r="G76" s="66"/>
      <c r="H76" s="12"/>
      <c r="I76" s="12"/>
      <c r="J76" s="12"/>
      <c r="K76" s="53"/>
    </row>
    <row r="77" spans="1:11" ht="39" customHeight="1">
      <c r="A77" s="66"/>
      <c r="B77" s="51" t="s">
        <v>63</v>
      </c>
      <c r="C77" s="12"/>
      <c r="D77" s="35">
        <v>3139.1</v>
      </c>
      <c r="E77" s="35">
        <v>3106.1</v>
      </c>
      <c r="F77" s="36">
        <f t="shared" si="6"/>
        <v>0.98948743270364115</v>
      </c>
      <c r="G77" s="66"/>
      <c r="H77" s="12"/>
      <c r="I77" s="12"/>
      <c r="J77" s="12"/>
      <c r="K77" s="53"/>
    </row>
    <row r="78" spans="1:11" ht="54.75" customHeight="1">
      <c r="A78" s="66"/>
      <c r="B78" s="51" t="s">
        <v>64</v>
      </c>
      <c r="C78" s="12"/>
      <c r="D78" s="35">
        <v>1876.9</v>
      </c>
      <c r="E78" s="35">
        <v>1876.9</v>
      </c>
      <c r="F78" s="36">
        <f t="shared" si="6"/>
        <v>1</v>
      </c>
      <c r="G78" s="66"/>
      <c r="H78" s="12"/>
      <c r="I78" s="12"/>
      <c r="J78" s="12"/>
      <c r="K78" s="53"/>
    </row>
    <row r="79" spans="1:11" ht="55.5" customHeight="1">
      <c r="A79" s="66"/>
      <c r="B79" s="51" t="s">
        <v>65</v>
      </c>
      <c r="C79" s="12"/>
      <c r="D79" s="35">
        <v>3597.2</v>
      </c>
      <c r="E79" s="35">
        <v>3595.2</v>
      </c>
      <c r="F79" s="36">
        <f t="shared" si="6"/>
        <v>0.99944401200934063</v>
      </c>
      <c r="G79" s="66"/>
      <c r="H79" s="12"/>
      <c r="I79" s="12"/>
      <c r="J79" s="12"/>
      <c r="K79" s="53"/>
    </row>
    <row r="80" spans="1:11" ht="36.75" customHeight="1">
      <c r="A80" s="66"/>
      <c r="B80" s="51" t="s">
        <v>61</v>
      </c>
      <c r="C80" s="12"/>
      <c r="D80" s="35">
        <v>3060</v>
      </c>
      <c r="E80" s="35">
        <v>3055</v>
      </c>
      <c r="F80" s="36">
        <f t="shared" si="6"/>
        <v>0.99836601307189543</v>
      </c>
      <c r="G80" s="66"/>
      <c r="H80" s="12"/>
      <c r="I80" s="12"/>
      <c r="J80" s="12"/>
      <c r="K80" s="53"/>
    </row>
    <row r="81" spans="1:11" ht="36" customHeight="1">
      <c r="A81" s="66"/>
      <c r="B81" s="51" t="s">
        <v>66</v>
      </c>
      <c r="C81" s="12"/>
      <c r="D81" s="35">
        <v>2.6</v>
      </c>
      <c r="E81" s="35">
        <v>2.6</v>
      </c>
      <c r="F81" s="36">
        <f t="shared" si="6"/>
        <v>1</v>
      </c>
      <c r="G81" s="66"/>
      <c r="H81" s="12"/>
      <c r="I81" s="12"/>
      <c r="J81" s="12"/>
      <c r="K81" s="53"/>
    </row>
    <row r="82" spans="1:11" ht="53.25" customHeight="1">
      <c r="A82" s="66"/>
      <c r="B82" s="51" t="s">
        <v>67</v>
      </c>
      <c r="C82" s="12"/>
      <c r="D82" s="35">
        <v>765.1</v>
      </c>
      <c r="E82" s="35">
        <v>765.1</v>
      </c>
      <c r="F82" s="36">
        <f t="shared" si="6"/>
        <v>1</v>
      </c>
      <c r="G82" s="66"/>
      <c r="H82" s="12"/>
      <c r="I82" s="12"/>
      <c r="J82" s="12"/>
      <c r="K82" s="53"/>
    </row>
    <row r="83" spans="1:11" ht="58.5" customHeight="1">
      <c r="A83" s="4"/>
      <c r="B83" s="56" t="s">
        <v>68</v>
      </c>
      <c r="C83" s="14"/>
      <c r="D83" s="39">
        <v>4014.3</v>
      </c>
      <c r="E83" s="39">
        <v>4014.3</v>
      </c>
      <c r="F83" s="40">
        <f t="shared" si="6"/>
        <v>1</v>
      </c>
      <c r="G83" s="4"/>
      <c r="H83" s="14"/>
      <c r="I83" s="14"/>
      <c r="J83" s="14"/>
      <c r="K83" s="57"/>
    </row>
    <row r="84" spans="1:11">
      <c r="A84" s="67" t="s">
        <v>27</v>
      </c>
      <c r="B84" s="67"/>
      <c r="C84" s="15"/>
      <c r="D84" s="68">
        <f>D64+D70</f>
        <v>63373.999999999993</v>
      </c>
      <c r="E84" s="68">
        <f>E64+E70</f>
        <v>63324.299999999996</v>
      </c>
      <c r="F84" s="69">
        <f t="shared" si="6"/>
        <v>0.99921576671821255</v>
      </c>
      <c r="G84" s="49"/>
      <c r="H84" s="15"/>
      <c r="I84" s="15"/>
      <c r="J84" s="15"/>
      <c r="K84" s="49"/>
    </row>
    <row r="85" spans="1:11" ht="51">
      <c r="A85" s="60" t="s">
        <v>28</v>
      </c>
      <c r="B85" s="60"/>
      <c r="C85" s="15" t="s">
        <v>19</v>
      </c>
      <c r="D85" s="43"/>
      <c r="E85" s="43"/>
      <c r="F85" s="44"/>
      <c r="G85" s="70" t="s">
        <v>29</v>
      </c>
      <c r="H85" s="27">
        <v>86</v>
      </c>
      <c r="I85" s="27">
        <v>89</v>
      </c>
      <c r="J85" s="44">
        <f t="shared" ref="J85" si="7">I85/H85-100%</f>
        <v>3.488372093023262E-2</v>
      </c>
      <c r="K85" s="46"/>
    </row>
    <row r="86" spans="1:11" ht="161.25" customHeight="1">
      <c r="A86" s="47" t="s">
        <v>37</v>
      </c>
      <c r="B86" s="47"/>
      <c r="C86" s="15" t="s">
        <v>19</v>
      </c>
      <c r="D86" s="29">
        <f>SUM(D88:D99)</f>
        <v>22979.999999999996</v>
      </c>
      <c r="E86" s="29">
        <f>SUM(E88:E99)</f>
        <v>22953.699999999997</v>
      </c>
      <c r="F86" s="31">
        <f>E86/D86</f>
        <v>0.99885552654482157</v>
      </c>
      <c r="G86" s="47"/>
      <c r="H86" s="15"/>
      <c r="I86" s="15"/>
      <c r="J86" s="15"/>
      <c r="K86" s="49"/>
    </row>
    <row r="87" spans="1:11">
      <c r="A87" s="50"/>
      <c r="B87" s="51" t="s">
        <v>56</v>
      </c>
      <c r="C87" s="12"/>
      <c r="D87" s="35"/>
      <c r="E87" s="35"/>
      <c r="F87" s="36"/>
      <c r="G87" s="50"/>
      <c r="H87" s="12"/>
      <c r="I87" s="12"/>
      <c r="J87" s="12"/>
      <c r="K87" s="53"/>
    </row>
    <row r="88" spans="1:11" ht="25.5">
      <c r="A88" s="50"/>
      <c r="B88" s="51" t="s">
        <v>57</v>
      </c>
      <c r="C88" s="12"/>
      <c r="D88" s="35">
        <v>9950</v>
      </c>
      <c r="E88" s="35">
        <v>9950</v>
      </c>
      <c r="F88" s="36">
        <f t="shared" ref="F88:F99" si="8">E88/D88</f>
        <v>1</v>
      </c>
      <c r="G88" s="50"/>
      <c r="H88" s="12"/>
      <c r="I88" s="12"/>
      <c r="J88" s="12"/>
      <c r="K88" s="53"/>
    </row>
    <row r="89" spans="1:11" ht="25.5">
      <c r="A89" s="50"/>
      <c r="B89" s="51" t="s">
        <v>58</v>
      </c>
      <c r="C89" s="12"/>
      <c r="D89" s="35">
        <v>17</v>
      </c>
      <c r="E89" s="35">
        <v>17</v>
      </c>
      <c r="F89" s="36">
        <f t="shared" si="8"/>
        <v>1</v>
      </c>
      <c r="G89" s="50"/>
      <c r="H89" s="12"/>
      <c r="I89" s="12"/>
      <c r="J89" s="12"/>
      <c r="K89" s="53"/>
    </row>
    <row r="90" spans="1:11" ht="51">
      <c r="A90" s="50"/>
      <c r="B90" s="51" t="s">
        <v>59</v>
      </c>
      <c r="C90" s="12"/>
      <c r="D90" s="35">
        <v>2407</v>
      </c>
      <c r="E90" s="35">
        <v>2407</v>
      </c>
      <c r="F90" s="36">
        <f t="shared" si="8"/>
        <v>1</v>
      </c>
      <c r="G90" s="50"/>
      <c r="H90" s="12"/>
      <c r="I90" s="12"/>
      <c r="J90" s="12"/>
      <c r="K90" s="53"/>
    </row>
    <row r="91" spans="1:11" ht="25.5">
      <c r="A91" s="50"/>
      <c r="B91" s="51" t="s">
        <v>60</v>
      </c>
      <c r="C91" s="12"/>
      <c r="D91" s="35">
        <v>115.4</v>
      </c>
      <c r="E91" s="35">
        <v>115.4</v>
      </c>
      <c r="F91" s="36">
        <f t="shared" si="8"/>
        <v>1</v>
      </c>
      <c r="G91" s="50"/>
      <c r="H91" s="12"/>
      <c r="I91" s="12"/>
      <c r="J91" s="12"/>
      <c r="K91" s="53"/>
    </row>
    <row r="92" spans="1:11" ht="38.25">
      <c r="A92" s="50"/>
      <c r="B92" s="66" t="s">
        <v>62</v>
      </c>
      <c r="C92" s="12"/>
      <c r="D92" s="35">
        <v>460.8</v>
      </c>
      <c r="E92" s="35">
        <v>460.7</v>
      </c>
      <c r="F92" s="36">
        <f t="shared" si="8"/>
        <v>0.99978298611111105</v>
      </c>
      <c r="G92" s="50"/>
      <c r="H92" s="12"/>
      <c r="I92" s="12"/>
      <c r="J92" s="12"/>
      <c r="K92" s="53"/>
    </row>
    <row r="93" spans="1:11" ht="38.25">
      <c r="A93" s="50"/>
      <c r="B93" s="51" t="s">
        <v>63</v>
      </c>
      <c r="C93" s="12"/>
      <c r="D93" s="35">
        <v>95.2</v>
      </c>
      <c r="E93" s="35">
        <v>95.2</v>
      </c>
      <c r="F93" s="36">
        <f t="shared" si="8"/>
        <v>1</v>
      </c>
      <c r="G93" s="50"/>
      <c r="H93" s="12"/>
      <c r="I93" s="12"/>
      <c r="J93" s="12"/>
      <c r="K93" s="53"/>
    </row>
    <row r="94" spans="1:11" ht="51">
      <c r="A94" s="50"/>
      <c r="B94" s="51" t="s">
        <v>64</v>
      </c>
      <c r="C94" s="12"/>
      <c r="D94" s="35">
        <v>332.9</v>
      </c>
      <c r="E94" s="35">
        <v>332.9</v>
      </c>
      <c r="F94" s="36">
        <f t="shared" si="8"/>
        <v>1</v>
      </c>
      <c r="G94" s="50"/>
      <c r="H94" s="12"/>
      <c r="I94" s="12"/>
      <c r="J94" s="12"/>
      <c r="K94" s="53"/>
    </row>
    <row r="95" spans="1:11" ht="51">
      <c r="A95" s="50"/>
      <c r="B95" s="51" t="s">
        <v>65</v>
      </c>
      <c r="C95" s="12"/>
      <c r="D95" s="35">
        <v>780.5</v>
      </c>
      <c r="E95" s="35">
        <v>780.5</v>
      </c>
      <c r="F95" s="36">
        <f t="shared" si="8"/>
        <v>1</v>
      </c>
      <c r="G95" s="50"/>
      <c r="H95" s="12"/>
      <c r="I95" s="12"/>
      <c r="J95" s="12"/>
      <c r="K95" s="53"/>
    </row>
    <row r="96" spans="1:11" ht="25.5">
      <c r="A96" s="50"/>
      <c r="B96" s="51" t="s">
        <v>61</v>
      </c>
      <c r="C96" s="12"/>
      <c r="D96" s="35">
        <v>1714.3</v>
      </c>
      <c r="E96" s="35">
        <v>1688.4</v>
      </c>
      <c r="F96" s="36">
        <f t="shared" si="8"/>
        <v>0.98489179256839532</v>
      </c>
      <c r="G96" s="50"/>
      <c r="H96" s="12"/>
      <c r="I96" s="12"/>
      <c r="J96" s="12"/>
      <c r="K96" s="53"/>
    </row>
    <row r="97" spans="1:11" ht="25.5">
      <c r="A97" s="50"/>
      <c r="B97" s="51" t="s">
        <v>66</v>
      </c>
      <c r="C97" s="12"/>
      <c r="D97" s="35">
        <v>6043.5</v>
      </c>
      <c r="E97" s="35">
        <v>6043.2</v>
      </c>
      <c r="F97" s="36">
        <f t="shared" si="8"/>
        <v>0.99995035989079173</v>
      </c>
      <c r="G97" s="50"/>
      <c r="H97" s="12"/>
      <c r="I97" s="12"/>
      <c r="J97" s="12"/>
      <c r="K97" s="53"/>
    </row>
    <row r="98" spans="1:11" ht="63.75">
      <c r="A98" s="50"/>
      <c r="B98" s="51" t="s">
        <v>67</v>
      </c>
      <c r="C98" s="12"/>
      <c r="D98" s="35">
        <v>187.1</v>
      </c>
      <c r="E98" s="35">
        <v>187.1</v>
      </c>
      <c r="F98" s="36">
        <f t="shared" si="8"/>
        <v>1</v>
      </c>
      <c r="G98" s="50"/>
      <c r="H98" s="12"/>
      <c r="I98" s="12"/>
      <c r="J98" s="12"/>
      <c r="K98" s="53"/>
    </row>
    <row r="99" spans="1:11" ht="63.75">
      <c r="A99" s="55"/>
      <c r="B99" s="56" t="s">
        <v>68</v>
      </c>
      <c r="C99" s="14"/>
      <c r="D99" s="39">
        <v>876.3</v>
      </c>
      <c r="E99" s="39">
        <v>876.3</v>
      </c>
      <c r="F99" s="40">
        <f t="shared" si="8"/>
        <v>1</v>
      </c>
      <c r="G99" s="55"/>
      <c r="H99" s="14"/>
      <c r="I99" s="14"/>
      <c r="J99" s="14"/>
      <c r="K99" s="57"/>
    </row>
    <row r="100" spans="1:11" ht="29.25" customHeight="1">
      <c r="A100" s="58" t="s">
        <v>36</v>
      </c>
      <c r="B100" s="71" t="s">
        <v>66</v>
      </c>
      <c r="C100" s="15" t="s">
        <v>19</v>
      </c>
      <c r="D100" s="43">
        <v>6174</v>
      </c>
      <c r="E100" s="43">
        <v>6174</v>
      </c>
      <c r="F100" s="44">
        <f t="shared" ref="F100:F102" si="9">E100/D100</f>
        <v>1</v>
      </c>
      <c r="G100" s="46"/>
      <c r="H100" s="27"/>
      <c r="I100" s="27"/>
      <c r="J100" s="27"/>
      <c r="K100" s="46"/>
    </row>
    <row r="101" spans="1:11">
      <c r="A101" s="60" t="s">
        <v>27</v>
      </c>
      <c r="B101" s="60"/>
      <c r="C101" s="27"/>
      <c r="D101" s="61">
        <f>D86+D100</f>
        <v>29153.999999999996</v>
      </c>
      <c r="E101" s="61">
        <f>E86+E100</f>
        <v>29127.699999999997</v>
      </c>
      <c r="F101" s="62">
        <f t="shared" si="9"/>
        <v>0.99909789394251225</v>
      </c>
      <c r="G101" s="46"/>
      <c r="H101" s="27"/>
      <c r="I101" s="27"/>
      <c r="J101" s="27"/>
      <c r="K101" s="46"/>
    </row>
    <row r="102" spans="1:11">
      <c r="A102" s="72" t="s">
        <v>54</v>
      </c>
      <c r="B102" s="72"/>
      <c r="C102" s="27"/>
      <c r="D102" s="61">
        <f>D101+D84+D61</f>
        <v>161130.09999999998</v>
      </c>
      <c r="E102" s="61">
        <f>E101+E84+E61</f>
        <v>159951</v>
      </c>
      <c r="F102" s="62">
        <f t="shared" si="9"/>
        <v>0.99268231075385682</v>
      </c>
      <c r="G102" s="46"/>
      <c r="H102" s="27"/>
      <c r="I102" s="27"/>
      <c r="J102" s="27"/>
      <c r="K102" s="46"/>
    </row>
    <row r="103" spans="1:11">
      <c r="A103" s="73"/>
      <c r="B103" s="73"/>
      <c r="C103" s="74"/>
      <c r="D103" s="75"/>
      <c r="E103" s="75"/>
      <c r="F103" s="76"/>
      <c r="G103" s="77"/>
      <c r="H103" s="74"/>
      <c r="I103" s="74"/>
      <c r="J103" s="74"/>
      <c r="K103" s="77"/>
    </row>
    <row r="104" spans="1:11">
      <c r="A104" s="73"/>
      <c r="B104" s="73"/>
      <c r="C104" s="74"/>
      <c r="D104" s="75"/>
      <c r="E104" s="75"/>
      <c r="F104" s="76"/>
      <c r="G104" s="77"/>
      <c r="H104" s="74"/>
      <c r="I104" s="74"/>
      <c r="J104" s="74"/>
      <c r="K104" s="77"/>
    </row>
    <row r="105" spans="1:11">
      <c r="A105" s="78" t="s">
        <v>53</v>
      </c>
      <c r="B105" s="78"/>
      <c r="C105" s="78"/>
      <c r="D105" s="78"/>
      <c r="E105" s="78"/>
      <c r="F105" s="78"/>
      <c r="G105" s="78"/>
      <c r="H105" s="78"/>
      <c r="I105" s="78"/>
      <c r="J105" s="78"/>
      <c r="K105" s="78"/>
    </row>
    <row r="106" spans="1:11" ht="129" customHeight="1">
      <c r="A106" s="20" t="s">
        <v>75</v>
      </c>
      <c r="B106" s="20"/>
      <c r="C106" s="20"/>
      <c r="D106" s="20"/>
      <c r="E106" s="20"/>
      <c r="F106" s="20"/>
      <c r="G106" s="20"/>
      <c r="H106" s="20"/>
      <c r="I106" s="20"/>
      <c r="J106" s="20"/>
      <c r="K106" s="20"/>
    </row>
    <row r="107" spans="1:11" ht="28.5" customHeight="1">
      <c r="A107" s="20" t="s">
        <v>72</v>
      </c>
      <c r="B107" s="20"/>
      <c r="C107" s="20"/>
      <c r="D107" s="20"/>
      <c r="E107" s="20"/>
      <c r="F107" s="20"/>
      <c r="G107" s="20"/>
      <c r="H107" s="20"/>
      <c r="I107" s="20"/>
      <c r="J107" s="20"/>
      <c r="K107" s="20"/>
    </row>
    <row r="108" spans="1:11" ht="28.5" customHeight="1">
      <c r="A108" s="20" t="s">
        <v>73</v>
      </c>
      <c r="B108" s="20"/>
      <c r="C108" s="20"/>
      <c r="D108" s="20"/>
      <c r="E108" s="20"/>
      <c r="F108" s="20"/>
      <c r="G108" s="20"/>
      <c r="H108" s="20"/>
      <c r="I108" s="20"/>
      <c r="J108" s="20"/>
      <c r="K108" s="20"/>
    </row>
    <row r="109" spans="1:11" ht="28.5" customHeight="1">
      <c r="A109" s="20" t="s">
        <v>74</v>
      </c>
      <c r="B109" s="20"/>
      <c r="C109" s="20"/>
      <c r="D109" s="20"/>
      <c r="E109" s="20"/>
      <c r="F109" s="20"/>
      <c r="G109" s="20"/>
      <c r="H109" s="20"/>
      <c r="I109" s="20"/>
      <c r="J109" s="20"/>
      <c r="K109" s="20"/>
    </row>
    <row r="110" spans="1:11">
      <c r="A110" s="79"/>
      <c r="B110" s="73"/>
      <c r="C110" s="74"/>
      <c r="D110" s="75"/>
      <c r="E110" s="75"/>
      <c r="F110" s="76"/>
      <c r="G110" s="77"/>
      <c r="H110" s="74"/>
      <c r="I110" s="74"/>
      <c r="J110" s="74"/>
      <c r="K110" s="77"/>
    </row>
    <row r="111" spans="1:11">
      <c r="A111" s="80" t="s">
        <v>50</v>
      </c>
      <c r="B111" s="80"/>
      <c r="C111" s="80"/>
      <c r="D111" s="80"/>
      <c r="E111" s="80"/>
      <c r="F111" s="80"/>
      <c r="G111" s="80"/>
      <c r="H111" s="80"/>
      <c r="I111" s="80"/>
      <c r="J111" s="80"/>
      <c r="K111" s="80"/>
    </row>
    <row r="112" spans="1:11">
      <c r="A112" s="81" t="s">
        <v>48</v>
      </c>
      <c r="B112" s="81"/>
      <c r="C112" s="81"/>
      <c r="D112" s="81"/>
      <c r="E112" s="81"/>
      <c r="F112" s="81"/>
      <c r="G112" s="81"/>
      <c r="H112" s="81"/>
      <c r="I112" s="81"/>
      <c r="J112" s="81"/>
      <c r="K112" s="81"/>
    </row>
    <row r="113" spans="1:11" ht="15">
      <c r="A113" s="82"/>
      <c r="B113" s="82"/>
      <c r="C113" s="52"/>
      <c r="D113" s="52"/>
      <c r="E113" s="52"/>
      <c r="F113" s="52"/>
      <c r="G113" s="79"/>
      <c r="H113" s="52"/>
      <c r="I113" s="52"/>
      <c r="J113" s="52"/>
      <c r="K113" s="79"/>
    </row>
    <row r="114" spans="1:11">
      <c r="A114" s="79"/>
      <c r="B114" s="79"/>
      <c r="C114" s="52"/>
      <c r="D114" s="52"/>
      <c r="E114" s="52"/>
      <c r="F114" s="52"/>
      <c r="G114" s="79"/>
      <c r="H114" s="52"/>
      <c r="I114" s="52"/>
      <c r="J114" s="52"/>
      <c r="K114" s="79"/>
    </row>
    <row r="115" spans="1:11" ht="15.75" customHeight="1">
      <c r="A115" s="79" t="s">
        <v>47</v>
      </c>
      <c r="B115" s="79"/>
      <c r="C115" s="52"/>
      <c r="D115" s="52"/>
      <c r="E115" s="52"/>
      <c r="F115" s="52"/>
      <c r="G115" s="79"/>
      <c r="H115" s="52"/>
      <c r="I115" s="52"/>
      <c r="J115" s="52"/>
      <c r="K115" s="79"/>
    </row>
    <row r="116" spans="1:11" ht="14.25" customHeight="1">
      <c r="A116" s="81" t="s">
        <v>77</v>
      </c>
      <c r="B116" s="81"/>
      <c r="C116" s="81"/>
      <c r="D116" s="81"/>
      <c r="E116" s="81"/>
      <c r="F116" s="81"/>
      <c r="G116" s="81"/>
      <c r="H116" s="81"/>
      <c r="I116" s="81"/>
      <c r="J116" s="81"/>
      <c r="K116" s="81"/>
    </row>
    <row r="117" spans="1:11" ht="18.75">
      <c r="A117" s="81" t="s">
        <v>78</v>
      </c>
      <c r="B117" s="81"/>
      <c r="C117" s="81"/>
      <c r="D117" s="81"/>
      <c r="E117" s="81"/>
      <c r="F117" s="81"/>
      <c r="G117" s="81"/>
      <c r="H117" s="81"/>
      <c r="I117" s="81"/>
      <c r="J117" s="81"/>
      <c r="K117" s="81"/>
    </row>
    <row r="118" spans="1:11" ht="18.75">
      <c r="A118" s="81" t="s">
        <v>79</v>
      </c>
      <c r="B118" s="81"/>
      <c r="C118" s="81"/>
      <c r="D118" s="81"/>
      <c r="E118" s="81"/>
      <c r="F118" s="81"/>
      <c r="G118" s="81"/>
      <c r="H118" s="81"/>
      <c r="I118" s="81"/>
      <c r="J118" s="81"/>
      <c r="K118" s="81"/>
    </row>
    <row r="119" spans="1:11" ht="18.75">
      <c r="A119" s="81" t="s">
        <v>80</v>
      </c>
      <c r="B119" s="81"/>
      <c r="C119" s="81"/>
      <c r="D119" s="81"/>
      <c r="E119" s="81"/>
      <c r="F119" s="81"/>
      <c r="G119" s="81"/>
      <c r="H119" s="81"/>
      <c r="I119" s="81"/>
      <c r="J119" s="81"/>
      <c r="K119" s="81"/>
    </row>
    <row r="120" spans="1:11" ht="18.75">
      <c r="A120" s="81" t="s">
        <v>81</v>
      </c>
      <c r="B120" s="81"/>
      <c r="C120" s="81"/>
      <c r="D120" s="81"/>
      <c r="E120" s="81"/>
      <c r="F120" s="81"/>
      <c r="G120" s="81"/>
      <c r="H120" s="81"/>
      <c r="I120" s="81"/>
      <c r="J120" s="81"/>
      <c r="K120" s="81"/>
    </row>
    <row r="121" spans="1:11" ht="12" customHeight="1">
      <c r="A121" s="81"/>
      <c r="B121" s="81"/>
      <c r="C121" s="81"/>
      <c r="D121" s="81"/>
      <c r="E121" s="81"/>
      <c r="F121" s="81"/>
      <c r="G121" s="81"/>
      <c r="H121" s="81"/>
      <c r="I121" s="81"/>
      <c r="J121" s="81"/>
      <c r="K121" s="81"/>
    </row>
    <row r="122" spans="1:11" ht="19.5">
      <c r="A122" s="17" t="s">
        <v>49</v>
      </c>
      <c r="B122" s="17"/>
      <c r="C122" s="17"/>
      <c r="D122" s="17"/>
      <c r="E122" s="17"/>
      <c r="F122" s="17"/>
      <c r="G122" s="17"/>
      <c r="H122" s="17"/>
      <c r="I122" s="17"/>
      <c r="J122" s="17"/>
      <c r="K122" s="17"/>
    </row>
    <row r="123" spans="1:11" ht="18.75" customHeight="1">
      <c r="A123" s="18" t="s">
        <v>71</v>
      </c>
      <c r="B123" s="9">
        <f>D102</f>
        <v>161130.09999999998</v>
      </c>
      <c r="C123" s="9">
        <f>E102</f>
        <v>159951</v>
      </c>
      <c r="D123" s="19">
        <f>(B123/B124)/(C123/C124)</f>
        <v>1.0296320504179808</v>
      </c>
      <c r="E123" s="8"/>
      <c r="F123" s="8"/>
      <c r="G123" s="8"/>
      <c r="H123" s="8"/>
      <c r="I123" s="8"/>
      <c r="J123" s="8"/>
      <c r="K123" s="8"/>
    </row>
    <row r="124" spans="1:11" ht="13.5">
      <c r="A124" s="18"/>
      <c r="B124" s="10">
        <v>209571</v>
      </c>
      <c r="C124" s="16">
        <v>214202</v>
      </c>
      <c r="D124" s="19"/>
      <c r="E124" s="8"/>
      <c r="F124" s="8"/>
      <c r="G124" s="8"/>
      <c r="H124" s="8"/>
      <c r="I124" s="8"/>
      <c r="J124" s="8"/>
      <c r="K124" s="8"/>
    </row>
    <row r="125" spans="1:11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</row>
    <row r="126" spans="1:11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</row>
  </sheetData>
  <mergeCells count="30">
    <mergeCell ref="I2:K2"/>
    <mergeCell ref="I3:K3"/>
    <mergeCell ref="I4:K4"/>
    <mergeCell ref="I5:K5"/>
    <mergeCell ref="I6:K6"/>
    <mergeCell ref="D11:F11"/>
    <mergeCell ref="G11:K11"/>
    <mergeCell ref="A11:A12"/>
    <mergeCell ref="C11:C12"/>
    <mergeCell ref="A8:K8"/>
    <mergeCell ref="A9:K9"/>
    <mergeCell ref="B11:B12"/>
    <mergeCell ref="K62:K63"/>
    <mergeCell ref="A118:K118"/>
    <mergeCell ref="A112:K112"/>
    <mergeCell ref="A116:K116"/>
    <mergeCell ref="A117:K117"/>
    <mergeCell ref="A111:K111"/>
    <mergeCell ref="A106:K106"/>
    <mergeCell ref="A107:K107"/>
    <mergeCell ref="A108:K108"/>
    <mergeCell ref="A109:K109"/>
    <mergeCell ref="A125:K125"/>
    <mergeCell ref="A126:K126"/>
    <mergeCell ref="A119:K119"/>
    <mergeCell ref="A120:K120"/>
    <mergeCell ref="A121:K121"/>
    <mergeCell ref="A122:K122"/>
    <mergeCell ref="A123:A124"/>
    <mergeCell ref="D123:D124"/>
  </mergeCells>
  <pageMargins left="0.11811023622047245" right="0.11811023622047245" top="0.74803149606299213" bottom="0.11811023622047245" header="0.31496062992125984" footer="0.31496062992125984"/>
  <pageSetup paperSize="9" orientation="landscape" horizontalDpi="180" verticalDpi="180" r:id="rId1"/>
  <legacyDrawing r:id="rId2"/>
  <oleObjects>
    <oleObject progId="Equation.3" shapeId="1027" r:id="rId3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18" sqref="I18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4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2011-03-05T08:23:24Z</dcterms:modified>
</cp:coreProperties>
</file>