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34" i="1"/>
  <c r="J33"/>
  <c r="J31"/>
  <c r="J30"/>
  <c r="J28"/>
  <c r="J27"/>
  <c r="J24"/>
  <c r="J23"/>
  <c r="J22"/>
  <c r="J21"/>
  <c r="J18"/>
  <c r="J17"/>
  <c r="J16"/>
  <c r="F34"/>
  <c r="F33"/>
  <c r="F32"/>
  <c r="F31"/>
  <c r="F30"/>
  <c r="F27"/>
  <c r="F23"/>
  <c r="F21"/>
  <c r="F20"/>
  <c r="F19"/>
  <c r="F18"/>
  <c r="E28"/>
  <c r="E35" s="1"/>
  <c r="F24"/>
  <c r="E25"/>
  <c r="E16"/>
  <c r="D28"/>
  <c r="D35" s="1"/>
  <c r="D25"/>
  <c r="D16"/>
  <c r="D36" l="1"/>
  <c r="F16"/>
  <c r="F25"/>
  <c r="E36"/>
  <c r="F36" s="1"/>
  <c r="F35"/>
  <c r="F28"/>
</calcChain>
</file>

<file path=xl/sharedStrings.xml><?xml version="1.0" encoding="utf-8"?>
<sst xmlns="http://schemas.openxmlformats.org/spreadsheetml/2006/main" count="92" uniqueCount="79">
  <si>
    <t>Наименование цели, задачи, мероприятия</t>
  </si>
  <si>
    <t>Срок реализации</t>
  </si>
  <si>
    <t>Объем финансирования</t>
  </si>
  <si>
    <t>План 2010 г.</t>
  </si>
  <si>
    <t>Показатель реализации цели, мероприятия (целевые индикаторы)</t>
  </si>
  <si>
    <t>Наименование (ед. изм.)</t>
  </si>
  <si>
    <t>Причины отклонения и факторы, негативно влияющие на реализацию ВЦП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</si>
  <si>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</si>
  <si>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</si>
  <si>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</si>
  <si>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</si>
  <si>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</si>
  <si>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</si>
  <si>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</si>
  <si>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</si>
  <si>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</si>
  <si>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</si>
  <si>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 xml:space="preserve">Отчет о выполнении ведомственной целевой программы </t>
  </si>
  <si>
    <t>Утверждаю</t>
  </si>
  <si>
    <t>начальник управления</t>
  </si>
  <si>
    <t>физической культуры, спорта</t>
  </si>
  <si>
    <t>и туризма Липецкой области</t>
  </si>
  <si>
    <t>______________________ В.В. Дементьев</t>
  </si>
  <si>
    <t>Отклонение %</t>
  </si>
  <si>
    <t>Отклонение, %</t>
  </si>
  <si>
    <t>где:</t>
  </si>
  <si>
    <r>
      <rPr>
        <i/>
        <sz val="14"/>
        <color theme="1"/>
        <rFont val="Times New Roman"/>
        <family val="1"/>
        <charset val="204"/>
      </rPr>
      <t>Э</t>
    </r>
    <r>
      <rPr>
        <i/>
        <sz val="10"/>
        <color theme="1"/>
        <rFont val="Times New Roman"/>
        <family val="1"/>
        <charset val="204"/>
      </rPr>
      <t>эк</t>
    </r>
    <r>
      <rPr>
        <sz val="10"/>
        <color theme="1"/>
        <rFont val="Times New Roman"/>
        <family val="1"/>
        <charset val="204"/>
      </rPr>
      <t xml:space="preserve"> - оценка экономической эффективности расходования бюджетных средств;</t>
    </r>
  </si>
  <si>
    <r>
      <rPr>
        <i/>
        <sz val="14"/>
        <color theme="1"/>
        <rFont val="Times New Roman"/>
        <family val="1"/>
        <charset val="204"/>
      </rPr>
      <t>ОФ</t>
    </r>
    <r>
      <rPr>
        <i/>
        <sz val="10"/>
        <color theme="1"/>
        <rFont val="Times New Roman"/>
        <family val="1"/>
        <charset val="204"/>
      </rPr>
      <t>пл</t>
    </r>
    <r>
      <rPr>
        <sz val="10"/>
        <color theme="1"/>
        <rFont val="Times New Roman"/>
        <family val="1"/>
        <charset val="204"/>
      </rPr>
      <t xml:space="preserve"> - объем финансирования, предусмотренного законом Липецкой области на соответствующий финансовый год на реализацию Программы;</t>
    </r>
  </si>
  <si>
    <r>
      <rPr>
        <i/>
        <sz val="14"/>
        <color theme="1"/>
        <rFont val="Times New Roman"/>
        <family val="1"/>
        <charset val="204"/>
      </rPr>
      <t>ОФ</t>
    </r>
    <r>
      <rPr>
        <i/>
        <sz val="10"/>
        <color theme="1"/>
        <rFont val="Times New Roman"/>
        <family val="1"/>
        <charset val="204"/>
      </rPr>
      <t>ф</t>
    </r>
    <r>
      <rPr>
        <sz val="10"/>
        <color theme="1"/>
        <rFont val="Times New Roman"/>
        <family val="1"/>
        <charset val="204"/>
      </rPr>
      <t xml:space="preserve"> - фактический объем финансирования на  реализацию Программы за год;</t>
    </r>
  </si>
  <si>
    <t>Оценка экономической эффективности Программы рассчитывалась по итогам отчетного года по следующей формуле:</t>
  </si>
  <si>
    <r>
      <t xml:space="preserve">Экономическая эффективность признается достигнутой при условии, что значение  </t>
    </r>
    <r>
      <rPr>
        <b/>
        <i/>
        <sz val="14"/>
        <color theme="1"/>
        <rFont val="Times New Roman"/>
        <family val="1"/>
        <charset val="204"/>
      </rPr>
      <t>Э</t>
    </r>
    <r>
      <rPr>
        <b/>
        <i/>
        <sz val="10"/>
        <color theme="1"/>
        <rFont val="Times New Roman"/>
        <family val="1"/>
        <charset val="204"/>
      </rPr>
      <t>эк</t>
    </r>
    <r>
      <rPr>
        <sz val="10"/>
        <color theme="1"/>
        <rFont val="Times New Roman"/>
        <family val="1"/>
        <charset val="204"/>
      </rPr>
      <t xml:space="preserve"> больше или равно 1.</t>
    </r>
  </si>
  <si>
    <t>Показатели экономической эффективности ВЦП:</t>
  </si>
  <si>
    <t>"Развитие особых экономических зон регионального уровня туристско-рекреационного типа в Липецкой области на 2010 - 2012 годы" за 2010 год</t>
  </si>
  <si>
    <t>Код экономической классификации</t>
  </si>
  <si>
    <t>Гр.11</t>
  </si>
  <si>
    <t>Цель: Создание благоприятных условий для развития современной туриндустрии в Липецкой области</t>
  </si>
  <si>
    <t>Задача 1. Привлечение потока туристов в Липецкую область</t>
  </si>
  <si>
    <t>1.1. Информационные услуги туристской направленности (публикация информации на электронных и бумажных носителях, подготовка и издание рекламно-информационной продукции, в том числе подготовка и издание информационных буклетов, выпуск видео, аудио и печатных путеводителей, карт, каталогов, разработка (пополнение) и изготовление схемы туристских маршрутов, схемы размещения объектов туризма, наружная реклама, издание событийного календаря и др.)</t>
  </si>
  <si>
    <t>Размещение материалов о туристском потенциале Липецкой области в СМИ</t>
  </si>
  <si>
    <t>2010 - 2012 гг.</t>
  </si>
  <si>
    <t>1.2. Участие в российских и  международных  туристских выставках и ярмарках.</t>
  </si>
  <si>
    <t>Организация, проведение рекламных туров и участие в них.</t>
  </si>
  <si>
    <t>1.3. Создание и поддержка работы туристского сайта.                Развитие и наполнение Интернет-портала "Липецкий туристский сервер"</t>
  </si>
  <si>
    <t>1.4. Разработка  региональных и межрегиональных туристских маршрутов</t>
  </si>
  <si>
    <t>Задача 2. Повышение качества туристских услуг</t>
  </si>
  <si>
    <t>ИТОГО по задаче:</t>
  </si>
  <si>
    <t xml:space="preserve">2.2. Организация, проведение и  участие в мероприятиях по повышению профмастерства в сфере туризма (конференциях, симпозиумах, форумах, семинарах, научно-практических конференциях, фестивалях, конкурсах)  </t>
  </si>
  <si>
    <t>ИТОГО по программе:</t>
  </si>
  <si>
    <t>Показатели общественной эффективности ВЦП:</t>
  </si>
  <si>
    <t>Количество изданий  всего (тыс. единиц)</t>
  </si>
  <si>
    <t>Количество публикаций в СМИ</t>
  </si>
  <si>
    <t>Количество участников ОЭЗ РУ</t>
  </si>
  <si>
    <t>Количество рекламных туров</t>
  </si>
  <si>
    <t>Количество выставок      (единиц)</t>
  </si>
  <si>
    <t>Количество обращений на сайт</t>
  </si>
  <si>
    <t xml:space="preserve">Количество новых туристских продуктов             </t>
  </si>
  <si>
    <t>Количество мероприятий  по повышению профмастерства всего:</t>
  </si>
  <si>
    <t>в том числе:</t>
  </si>
  <si>
    <t>226 Прочие услуги</t>
  </si>
  <si>
    <t>340 Увеличение стоимости материальных запасов</t>
  </si>
  <si>
    <t>290 Прочие расходы</t>
  </si>
  <si>
    <t>Количество проведенных мониторингов и маркетинговых исследований</t>
  </si>
  <si>
    <t>Всего</t>
  </si>
  <si>
    <t>212 Прочие выплаты</t>
  </si>
  <si>
    <t>222 Транспортные услуги</t>
  </si>
  <si>
    <t>участие</t>
  </si>
  <si>
    <t>проведение</t>
  </si>
  <si>
    <t>Количество конкурсов</t>
  </si>
  <si>
    <t>Мероприятий  по повышению профмастерства с участием представителей турбизнеса</t>
  </si>
  <si>
    <t>Факт на 01.01. 2011 г.</t>
  </si>
  <si>
    <t>Невыполнение условий договора ГУ "Липецкий областной краеведческий музей"</t>
  </si>
  <si>
    <t xml:space="preserve">                                                         =1*</t>
  </si>
  <si>
    <t>* - данные показателя являются прогнозными и будут уточнены по факту предоставления территориальным органом Росстата информации об объеме турпотока в Липецкой области за 2010 год. Информация предоставляется не ранее 6-го месяца года следующего за отчетным.</t>
  </si>
  <si>
    <r>
      <rPr>
        <i/>
        <sz val="14"/>
        <color theme="1"/>
        <rFont val="Times New Roman"/>
        <family val="1"/>
        <charset val="204"/>
      </rPr>
      <t>КЗ</t>
    </r>
    <r>
      <rPr>
        <i/>
        <sz val="10"/>
        <color theme="1"/>
        <rFont val="Times New Roman"/>
        <family val="1"/>
        <charset val="204"/>
      </rPr>
      <t>пл</t>
    </r>
    <r>
      <rPr>
        <sz val="10"/>
        <color theme="1"/>
        <rFont val="Times New Roman"/>
        <family val="1"/>
        <charset val="204"/>
      </rPr>
      <t xml:space="preserve"> - объем туристического потока, в соответствии с плановыми целевыми индикаторами реализации Программы  на год;</t>
    </r>
  </si>
  <si>
    <t>2.1. Проведение мониторинговых и маркетинговых исследований в сфере туризма</t>
  </si>
  <si>
    <r>
      <rPr>
        <i/>
        <sz val="14"/>
        <color theme="1"/>
        <rFont val="Times New Roman"/>
        <family val="1"/>
        <charset val="204"/>
      </rPr>
      <t>КЗ</t>
    </r>
    <r>
      <rPr>
        <i/>
        <sz val="10"/>
        <color theme="1"/>
        <rFont val="Times New Roman"/>
        <family val="1"/>
        <charset val="204"/>
      </rPr>
      <t xml:space="preserve">ф </t>
    </r>
    <r>
      <rPr>
        <sz val="10"/>
        <color theme="1"/>
        <rFont val="Times New Roman"/>
        <family val="1"/>
        <charset val="204"/>
      </rPr>
      <t>- фактическое количество прибытий в Липецкую область за соответствующий финансовый год.</t>
    </r>
  </si>
  <si>
    <t xml:space="preserve">                    </t>
  </si>
  <si>
    <t xml:space="preserve">В результате реализации программы и ведения активной деятельности, направленной на развитие особых экономических зон регионального уровня туристско-рекреационного типа и внутреннего и въездного туризма в регионе, количество участников ОЭЗ РУ ТРТ, реализующих инвестиционные проекты в сфере туризма,  увеличилось в 2010 году с 8 до 12. 
В рамках реализации туристических инвестиционных проектов создаются условия для удовлетворения потребностей населения и гостей области в активном и полноценном отдыхе: строятся и модернизируются гостиницы, развлекательные центры, реконструируются и благоустраиваются базы отдыха, открываются новые пункты общественного питания, восстанавливаются памятники культуры и архитектуры. Также важным показателем общественной эффективности реализации данных проектов является создание новых рабочих мест: в 2009 данный показатель составлял 60, в 2010г. – 78. Создание новых рабочих мест способствует снижению уровня безработицы и миграционного оттока  жителей области.
В 2010г. организовано и проведено 3 новых культурно массовых мероприятия в форме фестивалей в сфере туризма: фестиваль бардовской песни «Радуга струн», туристические фестивали «Русская закваска» и «Антоновские яблоки», что способствовало организации отдыха, приобщению к культурным ценностям, расширению кругозора и контактов  населения области, а также развитию народных промыслов.
Размещение информации о туристических ресурсах, предлагаемых экскурсионных маршрутах по Липецкой области  на сайте www.liptur.ru (количество посещений сайта за 2010 год – 16,6 тыс.), в региональных печатных СМИ, освещение данной информации посредством телевизионных передач и проектов во многом также способствовало расширению кругозора и  приобщению к культурным ценностям жителей региона. 
</t>
  </si>
  <si>
    <t>"14" февраля 2011 г.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</si>
</sst>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0.0%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4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topLeftCell="A46" workbookViewId="0">
      <selection activeCell="C61" sqref="C61"/>
    </sheetView>
  </sheetViews>
  <sheetFormatPr defaultRowHeight="12.75"/>
  <cols>
    <col min="1" max="1" width="25.140625" style="2" customWidth="1"/>
    <col min="2" max="2" width="13.5703125" style="2" customWidth="1"/>
    <col min="3" max="3" width="12.140625" style="6" customWidth="1"/>
    <col min="4" max="4" width="7.42578125" style="6" customWidth="1"/>
    <col min="5" max="5" width="8.140625" style="6" customWidth="1"/>
    <col min="6" max="6" width="10.5703125" style="6" customWidth="1"/>
    <col min="7" max="7" width="13.42578125" style="2" customWidth="1"/>
    <col min="8" max="8" width="7.28515625" style="6" customWidth="1"/>
    <col min="9" max="9" width="7.140625" style="6" customWidth="1"/>
    <col min="10" max="10" width="10.7109375" style="6" customWidth="1"/>
    <col min="11" max="11" width="25.85546875" style="2" customWidth="1"/>
    <col min="12" max="16384" width="9.140625" style="2"/>
  </cols>
  <sheetData>
    <row r="1" spans="1:13" ht="15.75">
      <c r="I1" s="7"/>
      <c r="J1" s="7"/>
      <c r="K1" s="5" t="s">
        <v>18</v>
      </c>
    </row>
    <row r="2" spans="1:13" ht="15.75">
      <c r="I2" s="68" t="s">
        <v>19</v>
      </c>
      <c r="J2" s="68"/>
      <c r="K2" s="68"/>
    </row>
    <row r="3" spans="1:13" ht="15.75">
      <c r="I3" s="68" t="s">
        <v>20</v>
      </c>
      <c r="J3" s="68"/>
      <c r="K3" s="68"/>
    </row>
    <row r="4" spans="1:13" ht="15.75">
      <c r="I4" s="68" t="s">
        <v>21</v>
      </c>
      <c r="J4" s="68"/>
      <c r="K4" s="68"/>
    </row>
    <row r="5" spans="1:13" ht="33.75" customHeight="1">
      <c r="I5" s="68" t="s">
        <v>22</v>
      </c>
      <c r="J5" s="68"/>
      <c r="K5" s="68"/>
    </row>
    <row r="6" spans="1:13" ht="15.75">
      <c r="I6" s="68" t="s">
        <v>78</v>
      </c>
      <c r="J6" s="68"/>
      <c r="K6" s="68"/>
    </row>
    <row r="8" spans="1:13" ht="15.75">
      <c r="A8" s="66" t="s">
        <v>17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3" ht="36" customHeight="1">
      <c r="A9" s="67" t="s">
        <v>32</v>
      </c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3" ht="16.5" customHeight="1"/>
    <row r="11" spans="1:13" ht="37.5" customHeight="1">
      <c r="A11" s="64" t="s">
        <v>0</v>
      </c>
      <c r="B11" s="64" t="s">
        <v>33</v>
      </c>
      <c r="C11" s="64" t="s">
        <v>1</v>
      </c>
      <c r="D11" s="63" t="s">
        <v>2</v>
      </c>
      <c r="E11" s="63"/>
      <c r="F11" s="63"/>
      <c r="G11" s="63" t="s">
        <v>4</v>
      </c>
      <c r="H11" s="63"/>
      <c r="I11" s="63"/>
      <c r="J11" s="63"/>
      <c r="K11" s="63"/>
      <c r="L11" s="1"/>
      <c r="M11" s="1"/>
    </row>
    <row r="12" spans="1:13" ht="73.5" customHeight="1">
      <c r="A12" s="65"/>
      <c r="B12" s="65"/>
      <c r="C12" s="65"/>
      <c r="D12" s="13" t="s">
        <v>3</v>
      </c>
      <c r="E12" s="56" t="s">
        <v>69</v>
      </c>
      <c r="F12" s="13" t="s">
        <v>23</v>
      </c>
      <c r="G12" s="3" t="s">
        <v>5</v>
      </c>
      <c r="H12" s="13" t="s">
        <v>3</v>
      </c>
      <c r="I12" s="56" t="s">
        <v>69</v>
      </c>
      <c r="J12" s="13" t="s">
        <v>24</v>
      </c>
      <c r="K12" s="3" t="s">
        <v>6</v>
      </c>
      <c r="L12" s="1"/>
      <c r="M12" s="1"/>
    </row>
    <row r="13" spans="1:13">
      <c r="A13" s="4" t="s">
        <v>7</v>
      </c>
      <c r="B13" s="4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K13" s="4" t="s">
        <v>34</v>
      </c>
    </row>
    <row r="14" spans="1:13" ht="69" customHeight="1">
      <c r="A14" s="19" t="s">
        <v>35</v>
      </c>
      <c r="B14" s="15"/>
      <c r="C14" s="4" t="s">
        <v>39</v>
      </c>
      <c r="D14" s="20"/>
      <c r="E14" s="20"/>
      <c r="F14" s="21"/>
      <c r="G14" s="22"/>
      <c r="H14" s="4"/>
      <c r="I14" s="4"/>
      <c r="J14" s="4"/>
      <c r="K14" s="22"/>
    </row>
    <row r="15" spans="1:13" ht="37.5" customHeight="1">
      <c r="A15" s="19" t="s">
        <v>36</v>
      </c>
      <c r="B15" s="15"/>
      <c r="C15" s="4"/>
      <c r="D15" s="20"/>
      <c r="E15" s="20"/>
      <c r="F15" s="21"/>
      <c r="G15" s="22"/>
      <c r="H15" s="4"/>
      <c r="I15" s="4"/>
      <c r="J15" s="4"/>
      <c r="K15" s="22"/>
    </row>
    <row r="16" spans="1:13" ht="234.75" customHeight="1">
      <c r="A16" s="24" t="s">
        <v>37</v>
      </c>
      <c r="B16" s="49" t="s">
        <v>62</v>
      </c>
      <c r="C16" s="17"/>
      <c r="D16" s="26">
        <f>D18+D19+D20</f>
        <v>1776</v>
      </c>
      <c r="E16" s="26">
        <f>E18+E19+E20</f>
        <v>1776</v>
      </c>
      <c r="F16" s="28">
        <f>E16/D16</f>
        <v>1</v>
      </c>
      <c r="G16" s="42" t="s">
        <v>49</v>
      </c>
      <c r="H16" s="37">
        <v>10</v>
      </c>
      <c r="I16" s="17">
        <v>11.8</v>
      </c>
      <c r="J16" s="28">
        <f>I16/H16-100%</f>
        <v>0.18000000000000016</v>
      </c>
      <c r="K16" s="30"/>
    </row>
    <row r="17" spans="1:11" ht="40.5" customHeight="1">
      <c r="A17" s="32" t="s">
        <v>38</v>
      </c>
      <c r="B17" s="36" t="s">
        <v>57</v>
      </c>
      <c r="C17" s="33"/>
      <c r="D17" s="34"/>
      <c r="E17" s="34"/>
      <c r="F17" s="35"/>
      <c r="G17" s="45" t="s">
        <v>50</v>
      </c>
      <c r="H17" s="38">
        <v>13</v>
      </c>
      <c r="I17" s="33">
        <v>15</v>
      </c>
      <c r="J17" s="35">
        <f t="shared" ref="J17:J18" si="0">I17/H17-100%</f>
        <v>0.15384615384615374</v>
      </c>
      <c r="K17" s="36"/>
    </row>
    <row r="18" spans="1:11" ht="40.5" customHeight="1">
      <c r="A18" s="32"/>
      <c r="B18" s="46" t="s">
        <v>58</v>
      </c>
      <c r="C18" s="33"/>
      <c r="D18" s="34">
        <v>1010</v>
      </c>
      <c r="E18" s="34">
        <v>1010</v>
      </c>
      <c r="F18" s="35">
        <f t="shared" ref="F18:F20" si="1">E18/D18</f>
        <v>1</v>
      </c>
      <c r="G18" s="45" t="s">
        <v>51</v>
      </c>
      <c r="H18" s="38">
        <v>9</v>
      </c>
      <c r="I18" s="33">
        <v>12</v>
      </c>
      <c r="J18" s="35">
        <f t="shared" si="0"/>
        <v>0.33333333333333326</v>
      </c>
      <c r="K18" s="36"/>
    </row>
    <row r="19" spans="1:11" ht="40.5" customHeight="1">
      <c r="A19" s="32"/>
      <c r="B19" s="47" t="s">
        <v>60</v>
      </c>
      <c r="C19" s="33"/>
      <c r="D19" s="34">
        <v>44</v>
      </c>
      <c r="E19" s="34">
        <v>44</v>
      </c>
      <c r="F19" s="35">
        <f t="shared" si="1"/>
        <v>1</v>
      </c>
      <c r="G19" s="45"/>
      <c r="H19" s="38"/>
      <c r="I19" s="33"/>
      <c r="J19" s="35"/>
      <c r="K19" s="36"/>
    </row>
    <row r="20" spans="1:11" ht="63.75">
      <c r="A20" s="25"/>
      <c r="B20" s="46" t="s">
        <v>59</v>
      </c>
      <c r="C20" s="18"/>
      <c r="D20" s="27">
        <v>722</v>
      </c>
      <c r="E20" s="27">
        <v>722</v>
      </c>
      <c r="F20" s="29">
        <f t="shared" si="1"/>
        <v>1</v>
      </c>
      <c r="G20" s="43"/>
      <c r="H20" s="39"/>
      <c r="I20" s="18"/>
      <c r="J20" s="29"/>
      <c r="K20" s="31"/>
    </row>
    <row r="21" spans="1:11" ht="42" customHeight="1">
      <c r="A21" s="24" t="s">
        <v>40</v>
      </c>
      <c r="B21" s="48" t="s">
        <v>58</v>
      </c>
      <c r="C21" s="17"/>
      <c r="D21" s="26">
        <v>1973</v>
      </c>
      <c r="E21" s="26">
        <v>1973</v>
      </c>
      <c r="F21" s="28">
        <f>E21/D21</f>
        <v>1</v>
      </c>
      <c r="G21" s="42" t="s">
        <v>53</v>
      </c>
      <c r="H21" s="37">
        <v>5</v>
      </c>
      <c r="I21" s="17">
        <v>5</v>
      </c>
      <c r="J21" s="28">
        <f t="shared" ref="J21:J24" si="2">I21/H21-100%</f>
        <v>0</v>
      </c>
      <c r="K21" s="30"/>
    </row>
    <row r="22" spans="1:11" ht="43.5" customHeight="1">
      <c r="A22" s="25" t="s">
        <v>41</v>
      </c>
      <c r="B22" s="16"/>
      <c r="C22" s="18"/>
      <c r="D22" s="27"/>
      <c r="E22" s="27"/>
      <c r="F22" s="29"/>
      <c r="G22" s="43" t="s">
        <v>52</v>
      </c>
      <c r="H22" s="39">
        <v>3</v>
      </c>
      <c r="I22" s="18">
        <v>3</v>
      </c>
      <c r="J22" s="35">
        <f t="shared" si="2"/>
        <v>0</v>
      </c>
      <c r="K22" s="31"/>
    </row>
    <row r="23" spans="1:11" ht="69.75" customHeight="1">
      <c r="A23" s="23" t="s">
        <v>42</v>
      </c>
      <c r="B23" s="48" t="s">
        <v>58</v>
      </c>
      <c r="C23" s="4"/>
      <c r="D23" s="20">
        <v>46</v>
      </c>
      <c r="E23" s="20">
        <v>46</v>
      </c>
      <c r="F23" s="28">
        <f>E23/D23</f>
        <v>1</v>
      </c>
      <c r="G23" s="44" t="s">
        <v>54</v>
      </c>
      <c r="H23" s="4">
        <v>300</v>
      </c>
      <c r="I23" s="4">
        <v>16634</v>
      </c>
      <c r="J23" s="21">
        <f t="shared" si="2"/>
        <v>54.446666666666665</v>
      </c>
      <c r="K23" s="22"/>
    </row>
    <row r="24" spans="1:11" ht="59.25" customHeight="1">
      <c r="A24" s="23" t="s">
        <v>43</v>
      </c>
      <c r="B24" s="48" t="s">
        <v>58</v>
      </c>
      <c r="C24" s="4"/>
      <c r="D24" s="20">
        <v>112</v>
      </c>
      <c r="E24" s="20">
        <v>77</v>
      </c>
      <c r="F24" s="21">
        <f>E24/D24</f>
        <v>0.6875</v>
      </c>
      <c r="G24" s="40" t="s">
        <v>55</v>
      </c>
      <c r="H24" s="41">
        <v>5</v>
      </c>
      <c r="I24" s="4">
        <v>1</v>
      </c>
      <c r="J24" s="28">
        <f t="shared" si="2"/>
        <v>-0.8</v>
      </c>
      <c r="K24" s="23" t="s">
        <v>70</v>
      </c>
    </row>
    <row r="25" spans="1:11" ht="16.5" customHeight="1">
      <c r="A25" s="19" t="s">
        <v>45</v>
      </c>
      <c r="B25" s="15"/>
      <c r="C25" s="4"/>
      <c r="D25" s="20">
        <f>SUM(D18:D24)</f>
        <v>3907</v>
      </c>
      <c r="E25" s="20">
        <f>SUM(E18:E24)</f>
        <v>3872</v>
      </c>
      <c r="F25" s="28">
        <f>E25/D25</f>
        <v>0.99104171998976198</v>
      </c>
      <c r="G25" s="22"/>
      <c r="H25" s="4"/>
      <c r="I25" s="4"/>
      <c r="J25" s="21"/>
      <c r="K25" s="22"/>
    </row>
    <row r="26" spans="1:11" ht="25.5">
      <c r="A26" s="19" t="s">
        <v>44</v>
      </c>
      <c r="B26" s="15"/>
      <c r="C26" s="4"/>
      <c r="D26" s="20"/>
      <c r="E26" s="20"/>
      <c r="F26" s="21"/>
      <c r="G26" s="22"/>
      <c r="H26" s="4"/>
      <c r="I26" s="4"/>
      <c r="J26" s="21"/>
      <c r="K26" s="22"/>
    </row>
    <row r="27" spans="1:11" ht="82.5" customHeight="1">
      <c r="A27" s="57" t="s">
        <v>74</v>
      </c>
      <c r="B27" s="48" t="s">
        <v>58</v>
      </c>
      <c r="C27" s="4"/>
      <c r="D27" s="20">
        <v>120</v>
      </c>
      <c r="E27" s="20">
        <v>120</v>
      </c>
      <c r="F27" s="28">
        <f t="shared" ref="F27:F28" si="3">E27/D27</f>
        <v>1</v>
      </c>
      <c r="G27" s="40" t="s">
        <v>61</v>
      </c>
      <c r="H27" s="41">
        <v>2</v>
      </c>
      <c r="I27" s="4">
        <v>2</v>
      </c>
      <c r="J27" s="28">
        <f t="shared" ref="J27:J28" si="4">I27/H27-100%</f>
        <v>0</v>
      </c>
      <c r="K27" s="22"/>
    </row>
    <row r="28" spans="1:11" ht="114.75">
      <c r="A28" s="50" t="s">
        <v>46</v>
      </c>
      <c r="B28" s="49" t="s">
        <v>62</v>
      </c>
      <c r="C28" s="17"/>
      <c r="D28" s="26">
        <f>SUM(D30:D34)</f>
        <v>973</v>
      </c>
      <c r="E28" s="26">
        <f>SUM(E30:E34)</f>
        <v>973</v>
      </c>
      <c r="F28" s="28">
        <f t="shared" si="3"/>
        <v>1</v>
      </c>
      <c r="G28" s="53" t="s">
        <v>56</v>
      </c>
      <c r="H28" s="37">
        <v>11</v>
      </c>
      <c r="I28" s="17">
        <v>16</v>
      </c>
      <c r="J28" s="28">
        <f t="shared" si="4"/>
        <v>0.45454545454545459</v>
      </c>
      <c r="K28" s="30"/>
    </row>
    <row r="29" spans="1:11">
      <c r="A29" s="51"/>
      <c r="B29" s="32" t="s">
        <v>57</v>
      </c>
      <c r="C29" s="33"/>
      <c r="D29" s="34"/>
      <c r="E29" s="34"/>
      <c r="F29" s="35"/>
      <c r="G29" s="32" t="s">
        <v>57</v>
      </c>
      <c r="H29" s="38"/>
      <c r="I29" s="33"/>
      <c r="J29" s="35"/>
      <c r="K29" s="36"/>
    </row>
    <row r="30" spans="1:11" ht="25.5">
      <c r="A30" s="51"/>
      <c r="B30" s="46" t="s">
        <v>58</v>
      </c>
      <c r="C30" s="33"/>
      <c r="D30" s="34">
        <v>785</v>
      </c>
      <c r="E30" s="34">
        <v>785</v>
      </c>
      <c r="F30" s="35">
        <f t="shared" ref="F30:F33" si="5">E30/D30</f>
        <v>1</v>
      </c>
      <c r="G30" s="54" t="s">
        <v>65</v>
      </c>
      <c r="H30" s="38">
        <v>8</v>
      </c>
      <c r="I30" s="33">
        <v>4</v>
      </c>
      <c r="J30" s="35">
        <f t="shared" ref="J30:J31" si="6">I30/H30-100%</f>
        <v>-0.5</v>
      </c>
      <c r="K30" s="36"/>
    </row>
    <row r="31" spans="1:11" ht="25.5">
      <c r="A31" s="51"/>
      <c r="B31" s="46" t="s">
        <v>63</v>
      </c>
      <c r="C31" s="33"/>
      <c r="D31" s="34">
        <v>1.8</v>
      </c>
      <c r="E31" s="34">
        <v>1.8</v>
      </c>
      <c r="F31" s="35">
        <f t="shared" si="5"/>
        <v>1</v>
      </c>
      <c r="G31" s="54" t="s">
        <v>66</v>
      </c>
      <c r="H31" s="38">
        <v>3</v>
      </c>
      <c r="I31" s="33">
        <v>12</v>
      </c>
      <c r="J31" s="35">
        <f t="shared" si="6"/>
        <v>3</v>
      </c>
      <c r="K31" s="36"/>
    </row>
    <row r="32" spans="1:11" ht="38.25">
      <c r="A32" s="51"/>
      <c r="B32" s="46" t="s">
        <v>64</v>
      </c>
      <c r="C32" s="33"/>
      <c r="D32" s="34">
        <v>72</v>
      </c>
      <c r="E32" s="34">
        <v>72</v>
      </c>
      <c r="F32" s="35">
        <f t="shared" si="5"/>
        <v>1</v>
      </c>
      <c r="G32" s="54"/>
      <c r="H32" s="38"/>
      <c r="I32" s="33"/>
      <c r="J32" s="35"/>
      <c r="K32" s="36"/>
    </row>
    <row r="33" spans="1:11" ht="25.5">
      <c r="A33" s="51"/>
      <c r="B33" s="47" t="s">
        <v>60</v>
      </c>
      <c r="C33" s="33"/>
      <c r="D33" s="34">
        <v>52</v>
      </c>
      <c r="E33" s="34">
        <v>52</v>
      </c>
      <c r="F33" s="35">
        <f t="shared" si="5"/>
        <v>1</v>
      </c>
      <c r="G33" s="54" t="s">
        <v>67</v>
      </c>
      <c r="H33" s="38">
        <v>1</v>
      </c>
      <c r="I33" s="33">
        <v>1</v>
      </c>
      <c r="J33" s="35">
        <f t="shared" ref="J33:J34" si="7">I33/H33-100%</f>
        <v>0</v>
      </c>
      <c r="K33" s="36"/>
    </row>
    <row r="34" spans="1:11" ht="87" customHeight="1">
      <c r="A34" s="52"/>
      <c r="B34" s="46" t="s">
        <v>59</v>
      </c>
      <c r="C34" s="18"/>
      <c r="D34" s="27">
        <v>62.2</v>
      </c>
      <c r="E34" s="27">
        <v>62.2</v>
      </c>
      <c r="F34" s="29">
        <f>E34/D34</f>
        <v>1</v>
      </c>
      <c r="G34" s="55" t="s">
        <v>68</v>
      </c>
      <c r="H34" s="39">
        <v>6</v>
      </c>
      <c r="I34" s="18">
        <v>6</v>
      </c>
      <c r="J34" s="35">
        <f t="shared" si="7"/>
        <v>0</v>
      </c>
      <c r="K34" s="31"/>
    </row>
    <row r="35" spans="1:11">
      <c r="A35" s="19" t="s">
        <v>45</v>
      </c>
      <c r="B35" s="15"/>
      <c r="C35" s="4"/>
      <c r="D35" s="20">
        <f>D27+D28</f>
        <v>1093</v>
      </c>
      <c r="E35" s="20">
        <f>E27+E28</f>
        <v>1093</v>
      </c>
      <c r="F35" s="21">
        <f t="shared" ref="F35:F36" si="8">E35/D35</f>
        <v>1</v>
      </c>
      <c r="G35" s="22"/>
      <c r="H35" s="4"/>
      <c r="I35" s="4"/>
      <c r="J35" s="4"/>
      <c r="K35" s="22"/>
    </row>
    <row r="36" spans="1:11">
      <c r="A36" s="19" t="s">
        <v>47</v>
      </c>
      <c r="B36" s="15"/>
      <c r="C36" s="4"/>
      <c r="D36" s="20">
        <f>D25+D35</f>
        <v>5000</v>
      </c>
      <c r="E36" s="20">
        <f>E25+E35</f>
        <v>4965</v>
      </c>
      <c r="F36" s="29">
        <f t="shared" si="8"/>
        <v>0.99299999999999999</v>
      </c>
      <c r="G36" s="22"/>
      <c r="H36" s="4"/>
      <c r="I36" s="4"/>
      <c r="J36" s="4"/>
      <c r="K36" s="22"/>
    </row>
    <row r="37" spans="1:11" ht="31.5" customHeight="1">
      <c r="A37" s="14"/>
      <c r="B37" s="8"/>
      <c r="C37" s="9"/>
      <c r="D37" s="10"/>
      <c r="E37" s="10"/>
      <c r="F37" s="11"/>
      <c r="G37" s="12"/>
      <c r="H37" s="9"/>
      <c r="I37" s="9"/>
      <c r="J37" s="9"/>
      <c r="K37" s="12"/>
    </row>
    <row r="38" spans="1:11">
      <c r="A38" s="58" t="s">
        <v>48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ht="192" customHeight="1">
      <c r="A39" s="62" t="s">
        <v>77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</row>
    <row r="40" spans="1:11" ht="29.25" customHeight="1">
      <c r="A40" s="61" t="s">
        <v>31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1">
      <c r="A41" s="59" t="s">
        <v>29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</row>
    <row r="42" spans="1:11" ht="15">
      <c r="A42"/>
      <c r="B42"/>
    </row>
    <row r="44" spans="1:11" ht="15.75" customHeight="1">
      <c r="A44" s="2" t="s">
        <v>25</v>
      </c>
    </row>
    <row r="45" spans="1:11" ht="14.25" customHeight="1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  <row r="46" spans="1:11" ht="18.75">
      <c r="A46" s="59" t="s">
        <v>27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</row>
    <row r="47" spans="1:11" ht="18.75">
      <c r="A47" s="59" t="s">
        <v>28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</row>
    <row r="48" spans="1:11" ht="18.75">
      <c r="A48" s="59" t="s">
        <v>73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</row>
    <row r="49" spans="1:11" ht="18.75">
      <c r="A49" s="59" t="s">
        <v>75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2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1" ht="19.5">
      <c r="A51" s="59" t="s">
        <v>30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</row>
    <row r="52" spans="1:11">
      <c r="A52" s="60"/>
      <c r="B52" s="60"/>
      <c r="C52" s="59"/>
      <c r="D52" s="59"/>
      <c r="E52" s="59"/>
      <c r="F52" s="59"/>
      <c r="G52" s="59"/>
      <c r="H52" s="59"/>
      <c r="I52" s="59"/>
      <c r="J52" s="59"/>
      <c r="K52" s="59"/>
    </row>
    <row r="53" spans="1:11">
      <c r="A53" s="59" t="s">
        <v>71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55" spans="1:1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1" ht="27" customHeight="1">
      <c r="A56" s="69" t="s">
        <v>72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61" spans="1:11">
      <c r="F61" s="6" t="s">
        <v>76</v>
      </c>
    </row>
  </sheetData>
  <mergeCells count="28">
    <mergeCell ref="I2:K2"/>
    <mergeCell ref="I3:K3"/>
    <mergeCell ref="I4:K4"/>
    <mergeCell ref="I5:K5"/>
    <mergeCell ref="I6:K6"/>
    <mergeCell ref="D11:F11"/>
    <mergeCell ref="G11:K11"/>
    <mergeCell ref="A11:A12"/>
    <mergeCell ref="C11:C12"/>
    <mergeCell ref="A8:K8"/>
    <mergeCell ref="A9:K9"/>
    <mergeCell ref="B11:B12"/>
    <mergeCell ref="A56:K56"/>
    <mergeCell ref="A38:K38"/>
    <mergeCell ref="A53:K53"/>
    <mergeCell ref="A54:K54"/>
    <mergeCell ref="A55:K55"/>
    <mergeCell ref="A48:K48"/>
    <mergeCell ref="A49:K49"/>
    <mergeCell ref="A50:K50"/>
    <mergeCell ref="A51:K51"/>
    <mergeCell ref="A52:K52"/>
    <mergeCell ref="A47:K47"/>
    <mergeCell ref="A41:K41"/>
    <mergeCell ref="A45:K45"/>
    <mergeCell ref="A46:K46"/>
    <mergeCell ref="A40:K40"/>
    <mergeCell ref="A39:K39"/>
  </mergeCells>
  <pageMargins left="0.11811023622047245" right="0.11811023622047245" top="0.74803149606299213" bottom="0.15748031496062992" header="0.31496062992125984" footer="0.31496062992125984"/>
  <pageSetup paperSize="9" orientation="landscape" horizontalDpi="180" verticalDpi="180" r:id="rId1"/>
  <legacyDrawing r:id="rId2"/>
  <oleObjects>
    <oleObject progId="Equation.3" shapeId="1027" r:id="rId3"/>
    <oleObject progId="Equation.3" shapeId="1028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8" sqref="B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2011-03-05T08:21:52Z</dcterms:modified>
</cp:coreProperties>
</file>